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euleberg_uio_no/Documents/Dokumenter/DIRE/"/>
    </mc:Choice>
  </mc:AlternateContent>
  <xr:revisionPtr revIDLastSave="122" documentId="8_{069CDE3B-D240-4178-85CF-DBF2744434ED}" xr6:coauthVersionLast="47" xr6:coauthVersionMax="47" xr10:uidLastSave="{65D72A8B-9EF1-4CD8-8A9C-69695976CF56}"/>
  <bookViews>
    <workbookView xWindow="-28920" yWindow="-120" windowWidth="29040" windowHeight="17640" xr2:uid="{1C21095A-594E-475E-8BB0-4162D9351607}"/>
  </bookViews>
  <sheets>
    <sheet name="juni2023" sheetId="1" r:id="rId1"/>
    <sheet name="juli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2" i="2"/>
  <c r="F24" i="2"/>
  <c r="F11" i="2"/>
  <c r="E9" i="2"/>
  <c r="E11" i="2" s="1"/>
  <c r="E16" i="2" s="1"/>
  <c r="E8" i="2"/>
  <c r="E32" i="2"/>
  <c r="E24" i="2"/>
  <c r="I40" i="1"/>
  <c r="I32" i="1"/>
  <c r="I20" i="1"/>
  <c r="M3" i="1" s="1"/>
  <c r="R2" i="1"/>
  <c r="Q2" i="1"/>
  <c r="O5" i="1"/>
  <c r="O4" i="1"/>
  <c r="O2" i="1"/>
  <c r="K3" i="1"/>
  <c r="L3" i="1"/>
  <c r="I18" i="1"/>
  <c r="J6" i="1"/>
  <c r="I6" i="1"/>
  <c r="I24" i="1" l="1"/>
  <c r="B12" i="1"/>
</calcChain>
</file>

<file path=xl/sharedStrings.xml><?xml version="1.0" encoding="utf-8"?>
<sst xmlns="http://schemas.openxmlformats.org/spreadsheetml/2006/main" count="107" uniqueCount="37">
  <si>
    <t>utbetaling</t>
  </si>
  <si>
    <t>FEI SAS (EUR) Thermo Fischer, Avizo (KHM)</t>
  </si>
  <si>
    <t>BLG PRODUCTIONS, Crosscourt (geofag)</t>
  </si>
  <si>
    <t>ompostering Avizo (odont)</t>
  </si>
  <si>
    <t>CAA (KHM)</t>
  </si>
  <si>
    <t>USIT</t>
  </si>
  <si>
    <t>KHM</t>
  </si>
  <si>
    <t>Lønnsmidler</t>
  </si>
  <si>
    <t>Anskaffelser</t>
  </si>
  <si>
    <t>Kompetanseutvikling</t>
  </si>
  <si>
    <t>Andre utgifter</t>
  </si>
  <si>
    <t xml:space="preserve">USIT </t>
  </si>
  <si>
    <t>4 hoster</t>
  </si>
  <si>
    <t>Cross Court 4</t>
  </si>
  <si>
    <t>Avizo</t>
  </si>
  <si>
    <t>NOK</t>
  </si>
  <si>
    <t>Avizo årsavgift</t>
  </si>
  <si>
    <t>ODONT</t>
  </si>
  <si>
    <t>GEOFAG</t>
  </si>
  <si>
    <t>USIT-timer</t>
  </si>
  <si>
    <t>mndverk ltr 60</t>
  </si>
  <si>
    <t>Geofag</t>
  </si>
  <si>
    <t>Odont</t>
  </si>
  <si>
    <t>Forslag:</t>
  </si>
  <si>
    <t>Budsjett</t>
  </si>
  <si>
    <t>SUM</t>
  </si>
  <si>
    <t>(USD 15000)</t>
  </si>
  <si>
    <t>3 lisenser Reality Capture</t>
  </si>
  <si>
    <t>1 års lisens  Rapid Compact</t>
  </si>
  <si>
    <t>Evig lisens, Dragonfly</t>
  </si>
  <si>
    <t>UiO-bevilgning</t>
  </si>
  <si>
    <t>ca. 4 ukeverk</t>
  </si>
  <si>
    <t>ca 6 ukeverk</t>
  </si>
  <si>
    <t>CAA</t>
  </si>
  <si>
    <t>Forslag til fordeling</t>
  </si>
  <si>
    <t>USD 27000</t>
  </si>
  <si>
    <t>Dragonfly, Remote access extension + training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</si>
</sst>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134A2-9722-41E8-BDD7-71AAD15792D8}">
  <dimension ref="A1:R43"/>
  <sheetViews>
    <sheetView tabSelected="1" topLeftCell="A7" zoomScale="95" zoomScaleNormal="95" workbookViewId="0">
      <selection activeCell="I36" sqref="I36"/>
    </sheetView>
  </sheetViews>
  <sheetFormatPr defaultRowHeight="14.4" x14ac:dyDescent="0.3"/>
  <cols>
    <col min="1" max="1" width="36" bestFit="1" customWidth="1"/>
    <col min="7" max="7" width="13.5546875" customWidth="1"/>
    <col min="8" max="8" width="20.33203125" customWidth="1"/>
    <col min="12" max="12" width="12.88671875" customWidth="1"/>
  </cols>
  <sheetData>
    <row r="1" spans="1:18" x14ac:dyDescent="0.3">
      <c r="A1" t="s">
        <v>0</v>
      </c>
      <c r="B1">
        <v>-2508000</v>
      </c>
      <c r="C1">
        <v>642239</v>
      </c>
      <c r="K1" t="s">
        <v>5</v>
      </c>
      <c r="L1" t="s">
        <v>6</v>
      </c>
      <c r="M1" t="s">
        <v>17</v>
      </c>
      <c r="N1" t="s">
        <v>18</v>
      </c>
      <c r="Q1" t="s">
        <v>19</v>
      </c>
      <c r="R1" t="s">
        <v>20</v>
      </c>
    </row>
    <row r="2" spans="1:18" x14ac:dyDescent="0.3">
      <c r="A2" t="s">
        <v>3</v>
      </c>
      <c r="B2">
        <v>193376.24</v>
      </c>
      <c r="H2" t="s">
        <v>7</v>
      </c>
      <c r="I2">
        <v>1562000</v>
      </c>
      <c r="J2">
        <v>278838</v>
      </c>
      <c r="O2">
        <f>J2/4</f>
        <v>69709.5</v>
      </c>
      <c r="Q2">
        <f>J2/710</f>
        <v>392.72957746478875</v>
      </c>
      <c r="R2">
        <f>J2/60000</f>
        <v>4.6473000000000004</v>
      </c>
    </row>
    <row r="3" spans="1:18" x14ac:dyDescent="0.3">
      <c r="A3" t="s">
        <v>4</v>
      </c>
      <c r="B3">
        <v>2920</v>
      </c>
      <c r="H3" t="s">
        <v>8</v>
      </c>
      <c r="I3">
        <v>1655000</v>
      </c>
      <c r="J3">
        <v>1655000</v>
      </c>
      <c r="K3">
        <f>I14</f>
        <v>1072364</v>
      </c>
      <c r="L3">
        <f>I17</f>
        <v>40453</v>
      </c>
      <c r="M3">
        <f>I16+I20</f>
        <v>350726.24</v>
      </c>
      <c r="N3">
        <v>22092</v>
      </c>
    </row>
    <row r="4" spans="1:18" x14ac:dyDescent="0.3">
      <c r="A4" t="s">
        <v>4</v>
      </c>
      <c r="B4">
        <v>53575</v>
      </c>
      <c r="H4" t="s">
        <v>9</v>
      </c>
      <c r="I4">
        <v>250000</v>
      </c>
      <c r="J4">
        <v>250000</v>
      </c>
      <c r="L4">
        <v>56495</v>
      </c>
      <c r="O4">
        <f>J4/4</f>
        <v>62500</v>
      </c>
    </row>
    <row r="5" spans="1:18" x14ac:dyDescent="0.3">
      <c r="A5" t="s">
        <v>1</v>
      </c>
      <c r="B5">
        <v>40453</v>
      </c>
      <c r="H5" t="s">
        <v>10</v>
      </c>
      <c r="I5">
        <v>75000</v>
      </c>
      <c r="J5">
        <v>75000</v>
      </c>
      <c r="O5">
        <f>J5/4</f>
        <v>18750</v>
      </c>
    </row>
    <row r="6" spans="1:18" x14ac:dyDescent="0.3">
      <c r="A6" t="s">
        <v>2</v>
      </c>
      <c r="B6">
        <v>22092</v>
      </c>
      <c r="I6">
        <f>SUM(I2:I5)</f>
        <v>3542000</v>
      </c>
      <c r="J6">
        <f>SUM(J2:J5)</f>
        <v>2258838</v>
      </c>
    </row>
    <row r="12" spans="1:18" x14ac:dyDescent="0.3">
      <c r="B12">
        <f>SUM(B1:B11)</f>
        <v>-2195583.7599999998</v>
      </c>
      <c r="G12" s="1" t="s">
        <v>8</v>
      </c>
      <c r="H12" s="2"/>
      <c r="I12" s="2" t="s">
        <v>15</v>
      </c>
    </row>
    <row r="13" spans="1:18" x14ac:dyDescent="0.3">
      <c r="G13" s="2" t="s">
        <v>24</v>
      </c>
      <c r="H13" s="2"/>
      <c r="I13" s="2">
        <v>-1655000</v>
      </c>
    </row>
    <row r="14" spans="1:18" x14ac:dyDescent="0.3">
      <c r="G14" s="2" t="s">
        <v>11</v>
      </c>
      <c r="H14" s="2" t="s">
        <v>12</v>
      </c>
      <c r="I14" s="2">
        <v>1072364</v>
      </c>
    </row>
    <row r="15" spans="1:18" x14ac:dyDescent="0.3">
      <c r="G15" s="2" t="s">
        <v>21</v>
      </c>
      <c r="H15" s="2" t="s">
        <v>13</v>
      </c>
      <c r="I15" s="2">
        <v>22092</v>
      </c>
    </row>
    <row r="16" spans="1:18" x14ac:dyDescent="0.3">
      <c r="G16" s="2" t="s">
        <v>22</v>
      </c>
      <c r="H16" s="2" t="s">
        <v>14</v>
      </c>
      <c r="I16" s="2">
        <v>193376.24</v>
      </c>
    </row>
    <row r="17" spans="7:10" x14ac:dyDescent="0.3">
      <c r="G17" s="2" t="s">
        <v>6</v>
      </c>
      <c r="H17" s="2" t="s">
        <v>16</v>
      </c>
      <c r="I17" s="2">
        <v>40453</v>
      </c>
    </row>
    <row r="18" spans="7:10" x14ac:dyDescent="0.3">
      <c r="G18" s="1" t="s">
        <v>25</v>
      </c>
      <c r="H18" s="2"/>
      <c r="I18" s="2">
        <f>SUM(I13:I17)</f>
        <v>-326714.76</v>
      </c>
    </row>
    <row r="19" spans="7:10" x14ac:dyDescent="0.3">
      <c r="G19" s="1" t="s">
        <v>23</v>
      </c>
      <c r="H19" s="2"/>
      <c r="I19" s="2"/>
    </row>
    <row r="20" spans="7:10" x14ac:dyDescent="0.3">
      <c r="G20" s="2" t="s">
        <v>22</v>
      </c>
      <c r="H20" s="2" t="s">
        <v>29</v>
      </c>
      <c r="I20" s="2">
        <f>10.49*15000</f>
        <v>157350</v>
      </c>
      <c r="J20" t="s">
        <v>26</v>
      </c>
    </row>
    <row r="21" spans="7:10" x14ac:dyDescent="0.3">
      <c r="G21" s="2" t="s">
        <v>6</v>
      </c>
      <c r="H21" s="2" t="s">
        <v>27</v>
      </c>
      <c r="I21" s="2">
        <v>120000</v>
      </c>
    </row>
    <row r="22" spans="7:10" x14ac:dyDescent="0.3">
      <c r="G22" s="2" t="s">
        <v>6</v>
      </c>
      <c r="H22" s="2" t="s">
        <v>28</v>
      </c>
      <c r="I22" s="2">
        <v>11000</v>
      </c>
    </row>
    <row r="23" spans="7:10" x14ac:dyDescent="0.3">
      <c r="G23" s="2" t="s">
        <v>6</v>
      </c>
      <c r="H23" s="2" t="s">
        <v>14</v>
      </c>
      <c r="I23" s="2">
        <v>193376.24</v>
      </c>
    </row>
    <row r="24" spans="7:10" x14ac:dyDescent="0.3">
      <c r="G24" s="1" t="s">
        <v>25</v>
      </c>
      <c r="H24" s="2"/>
      <c r="I24" s="2">
        <f>SUM(I18:I23)</f>
        <v>155011.47999999998</v>
      </c>
    </row>
    <row r="26" spans="7:10" x14ac:dyDescent="0.3">
      <c r="G26" s="1" t="s">
        <v>7</v>
      </c>
      <c r="H26" s="2" t="s">
        <v>34</v>
      </c>
      <c r="I26" s="2"/>
    </row>
    <row r="27" spans="7:10" x14ac:dyDescent="0.3">
      <c r="G27" s="2" t="s">
        <v>24</v>
      </c>
      <c r="H27" s="2" t="s">
        <v>30</v>
      </c>
      <c r="I27" s="2">
        <v>-278838</v>
      </c>
    </row>
    <row r="28" spans="7:10" x14ac:dyDescent="0.3">
      <c r="G28" s="2" t="s">
        <v>5</v>
      </c>
      <c r="H28" s="2" t="s">
        <v>31</v>
      </c>
      <c r="I28" s="2">
        <v>108000</v>
      </c>
    </row>
    <row r="29" spans="7:10" x14ac:dyDescent="0.3">
      <c r="G29" s="2" t="s">
        <v>6</v>
      </c>
      <c r="H29" s="2" t="s">
        <v>32</v>
      </c>
      <c r="I29" s="2">
        <v>100000</v>
      </c>
    </row>
    <row r="30" spans="7:10" x14ac:dyDescent="0.3">
      <c r="G30" s="2" t="s">
        <v>22</v>
      </c>
      <c r="H30" s="2"/>
      <c r="I30" s="2">
        <v>35000</v>
      </c>
    </row>
    <row r="31" spans="7:10" x14ac:dyDescent="0.3">
      <c r="G31" s="2" t="s">
        <v>21</v>
      </c>
      <c r="H31" s="2"/>
      <c r="I31" s="2">
        <v>35000</v>
      </c>
    </row>
    <row r="32" spans="7:10" x14ac:dyDescent="0.3">
      <c r="G32" s="1" t="s">
        <v>25</v>
      </c>
      <c r="H32" s="2"/>
      <c r="I32" s="2">
        <f>SUM(I27:I31)</f>
        <v>-838</v>
      </c>
    </row>
    <row r="34" spans="7:9" x14ac:dyDescent="0.3">
      <c r="G34" s="1" t="s">
        <v>9</v>
      </c>
      <c r="H34" s="2"/>
      <c r="I34" s="2"/>
    </row>
    <row r="35" spans="7:9" x14ac:dyDescent="0.3">
      <c r="G35" s="2" t="s">
        <v>24</v>
      </c>
      <c r="H35" s="2"/>
      <c r="I35" s="2">
        <v>-250000</v>
      </c>
    </row>
    <row r="36" spans="7:9" x14ac:dyDescent="0.3">
      <c r="G36" s="3" t="s">
        <v>5</v>
      </c>
      <c r="H36" s="2"/>
      <c r="I36" s="2"/>
    </row>
    <row r="37" spans="7:9" x14ac:dyDescent="0.3">
      <c r="G37" s="3" t="s">
        <v>6</v>
      </c>
      <c r="H37" s="2" t="s">
        <v>33</v>
      </c>
      <c r="I37" s="2">
        <v>56495</v>
      </c>
    </row>
    <row r="38" spans="7:9" x14ac:dyDescent="0.3">
      <c r="G38" s="3" t="s">
        <v>22</v>
      </c>
      <c r="H38" s="2"/>
      <c r="I38" s="2"/>
    </row>
    <row r="39" spans="7:9" x14ac:dyDescent="0.3">
      <c r="G39" s="3" t="s">
        <v>21</v>
      </c>
      <c r="H39" s="2"/>
      <c r="I39" s="2"/>
    </row>
    <row r="40" spans="7:9" x14ac:dyDescent="0.3">
      <c r="G40" s="4" t="s">
        <v>25</v>
      </c>
      <c r="H40" s="2"/>
      <c r="I40" s="2">
        <f>SUM(I35:I39)</f>
        <v>-193505</v>
      </c>
    </row>
    <row r="42" spans="7:9" x14ac:dyDescent="0.3">
      <c r="G42" s="1" t="s">
        <v>10</v>
      </c>
      <c r="H42" s="2"/>
      <c r="I42" s="2"/>
    </row>
    <row r="43" spans="7:9" x14ac:dyDescent="0.3">
      <c r="G43" s="2" t="s">
        <v>24</v>
      </c>
      <c r="H43" s="2"/>
      <c r="I43" s="2">
        <v>75000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7946-60CA-4631-AF32-4BF3730E7EF3}">
  <dimension ref="C3:H36"/>
  <sheetViews>
    <sheetView workbookViewId="0">
      <selection activeCell="E22" sqref="E22"/>
    </sheetView>
  </sheetViews>
  <sheetFormatPr defaultRowHeight="14.4" x14ac:dyDescent="0.3"/>
  <cols>
    <col min="4" max="4" width="48.88671875" customWidth="1"/>
    <col min="5" max="5" width="21.6640625" customWidth="1"/>
  </cols>
  <sheetData>
    <row r="3" spans="3:8" x14ac:dyDescent="0.3">
      <c r="C3" s="1" t="s">
        <v>8</v>
      </c>
      <c r="D3" s="2"/>
      <c r="E3" s="2" t="s">
        <v>15</v>
      </c>
    </row>
    <row r="4" spans="3:8" x14ac:dyDescent="0.3">
      <c r="C4" s="2" t="s">
        <v>24</v>
      </c>
      <c r="D4" s="2"/>
      <c r="E4" s="2">
        <v>-1655000</v>
      </c>
    </row>
    <row r="5" spans="3:8" x14ac:dyDescent="0.3">
      <c r="C5" s="2" t="s">
        <v>11</v>
      </c>
      <c r="D5" s="2" t="s">
        <v>12</v>
      </c>
      <c r="E5" s="2">
        <v>1072364</v>
      </c>
    </row>
    <row r="6" spans="3:8" x14ac:dyDescent="0.3">
      <c r="C6" s="2" t="s">
        <v>21</v>
      </c>
      <c r="D6" s="2" t="s">
        <v>13</v>
      </c>
      <c r="E6" s="2">
        <v>22092</v>
      </c>
    </row>
    <row r="7" spans="3:8" x14ac:dyDescent="0.3">
      <c r="C7" s="2" t="s">
        <v>22</v>
      </c>
      <c r="D7" s="2" t="s">
        <v>14</v>
      </c>
      <c r="E7" s="2">
        <v>193376.24</v>
      </c>
    </row>
    <row r="8" spans="3:8" x14ac:dyDescent="0.3">
      <c r="C8" s="2" t="s">
        <v>22</v>
      </c>
      <c r="D8" s="2" t="s">
        <v>29</v>
      </c>
      <c r="E8" s="2">
        <f>10.49*15000</f>
        <v>157350</v>
      </c>
      <c r="F8" t="s">
        <v>35</v>
      </c>
      <c r="G8" t="s">
        <v>15</v>
      </c>
      <c r="H8">
        <v>157222.38</v>
      </c>
    </row>
    <row r="9" spans="3:8" x14ac:dyDescent="0.3">
      <c r="C9" s="2" t="s">
        <v>22</v>
      </c>
      <c r="D9" s="2" t="s">
        <v>36</v>
      </c>
      <c r="E9" s="2">
        <f>10.49*27000</f>
        <v>283230</v>
      </c>
    </row>
    <row r="10" spans="3:8" x14ac:dyDescent="0.3">
      <c r="C10" s="2" t="s">
        <v>6</v>
      </c>
      <c r="D10" s="2" t="s">
        <v>16</v>
      </c>
      <c r="E10" s="2">
        <v>40453</v>
      </c>
    </row>
    <row r="11" spans="3:8" x14ac:dyDescent="0.3">
      <c r="C11" s="1" t="s">
        <v>25</v>
      </c>
      <c r="D11" s="2"/>
      <c r="E11" s="2">
        <f>SUM(E4:E10)</f>
        <v>113865.23999999999</v>
      </c>
      <c r="F11">
        <f>E11</f>
        <v>113865.23999999999</v>
      </c>
    </row>
    <row r="12" spans="3:8" x14ac:dyDescent="0.3">
      <c r="C12" s="1" t="s">
        <v>23</v>
      </c>
      <c r="D12" s="2"/>
      <c r="E12" s="2"/>
    </row>
    <row r="13" spans="3:8" x14ac:dyDescent="0.3">
      <c r="C13" s="2" t="s">
        <v>6</v>
      </c>
      <c r="D13" s="2" t="s">
        <v>27</v>
      </c>
      <c r="E13" s="2">
        <v>120000</v>
      </c>
    </row>
    <row r="14" spans="3:8" x14ac:dyDescent="0.3">
      <c r="C14" s="2" t="s">
        <v>6</v>
      </c>
      <c r="D14" s="2" t="s">
        <v>28</v>
      </c>
      <c r="E14" s="2">
        <v>11000</v>
      </c>
    </row>
    <row r="15" spans="3:8" x14ac:dyDescent="0.3">
      <c r="C15" s="2" t="s">
        <v>6</v>
      </c>
      <c r="D15" s="2" t="s">
        <v>14</v>
      </c>
      <c r="E15" s="2">
        <v>193376.24</v>
      </c>
    </row>
    <row r="16" spans="3:8" x14ac:dyDescent="0.3">
      <c r="C16" s="1" t="s">
        <v>25</v>
      </c>
      <c r="D16" s="2"/>
      <c r="E16" s="2">
        <f>SUM(E11:E15)</f>
        <v>438241.48</v>
      </c>
    </row>
    <row r="18" spans="3:6" x14ac:dyDescent="0.3">
      <c r="C18" s="1" t="s">
        <v>7</v>
      </c>
      <c r="D18" s="2" t="s">
        <v>34</v>
      </c>
      <c r="E18" s="2"/>
    </row>
    <row r="19" spans="3:6" x14ac:dyDescent="0.3">
      <c r="C19" s="2" t="s">
        <v>24</v>
      </c>
      <c r="D19" s="2" t="s">
        <v>30</v>
      </c>
      <c r="E19" s="2">
        <v>-278838</v>
      </c>
    </row>
    <row r="20" spans="3:6" x14ac:dyDescent="0.3">
      <c r="C20" s="2" t="s">
        <v>5</v>
      </c>
      <c r="D20" s="2" t="s">
        <v>31</v>
      </c>
      <c r="E20" s="2">
        <v>108000</v>
      </c>
    </row>
    <row r="21" spans="3:6" x14ac:dyDescent="0.3">
      <c r="C21" s="2" t="s">
        <v>6</v>
      </c>
      <c r="D21" s="2" t="s">
        <v>32</v>
      </c>
      <c r="E21" s="2">
        <v>100000</v>
      </c>
    </row>
    <row r="22" spans="3:6" x14ac:dyDescent="0.3">
      <c r="C22" s="2" t="s">
        <v>22</v>
      </c>
      <c r="D22" s="2"/>
      <c r="E22" s="2">
        <v>35000</v>
      </c>
    </row>
    <row r="23" spans="3:6" x14ac:dyDescent="0.3">
      <c r="C23" s="2" t="s">
        <v>21</v>
      </c>
      <c r="D23" s="2"/>
      <c r="E23" s="2">
        <v>35000</v>
      </c>
    </row>
    <row r="24" spans="3:6" x14ac:dyDescent="0.3">
      <c r="C24" s="1" t="s">
        <v>25</v>
      </c>
      <c r="D24" s="2"/>
      <c r="E24" s="2">
        <f>SUM(E19:E23)</f>
        <v>-838</v>
      </c>
      <c r="F24">
        <f>E24</f>
        <v>-838</v>
      </c>
    </row>
    <row r="26" spans="3:6" x14ac:dyDescent="0.3">
      <c r="C26" s="1" t="s">
        <v>9</v>
      </c>
      <c r="D26" s="2"/>
      <c r="E26" s="2"/>
    </row>
    <row r="27" spans="3:6" x14ac:dyDescent="0.3">
      <c r="C27" s="2" t="s">
        <v>24</v>
      </c>
      <c r="D27" s="2"/>
      <c r="E27" s="2">
        <v>-250000</v>
      </c>
    </row>
    <row r="28" spans="3:6" x14ac:dyDescent="0.3">
      <c r="C28" s="3" t="s">
        <v>5</v>
      </c>
      <c r="D28" s="2"/>
      <c r="E28" s="2"/>
    </row>
    <row r="29" spans="3:6" x14ac:dyDescent="0.3">
      <c r="C29" s="3" t="s">
        <v>6</v>
      </c>
      <c r="D29" s="2" t="s">
        <v>33</v>
      </c>
      <c r="E29" s="2">
        <v>56495</v>
      </c>
    </row>
    <row r="30" spans="3:6" x14ac:dyDescent="0.3">
      <c r="C30" s="3" t="s">
        <v>22</v>
      </c>
      <c r="D30" s="2"/>
      <c r="E30" s="2"/>
    </row>
    <row r="31" spans="3:6" x14ac:dyDescent="0.3">
      <c r="C31" s="3" t="s">
        <v>21</v>
      </c>
      <c r="D31" s="2"/>
      <c r="E31" s="2"/>
    </row>
    <row r="32" spans="3:6" x14ac:dyDescent="0.3">
      <c r="C32" s="4" t="s">
        <v>25</v>
      </c>
      <c r="D32" s="2"/>
      <c r="E32" s="2">
        <f>SUM(E27:E31)</f>
        <v>-193505</v>
      </c>
      <c r="F32">
        <f>E32</f>
        <v>-193505</v>
      </c>
    </row>
    <row r="34" spans="3:6" x14ac:dyDescent="0.3">
      <c r="C34" s="1" t="s">
        <v>10</v>
      </c>
      <c r="D34" s="2"/>
      <c r="E34" s="2"/>
    </row>
    <row r="35" spans="3:6" x14ac:dyDescent="0.3">
      <c r="C35" s="2" t="s">
        <v>24</v>
      </c>
      <c r="D35" s="2"/>
      <c r="E35" s="2">
        <v>-75000</v>
      </c>
      <c r="F35">
        <f>E35</f>
        <v>-75000</v>
      </c>
    </row>
    <row r="36" spans="3:6" x14ac:dyDescent="0.3">
      <c r="F36">
        <f>SUM(F11:F35)</f>
        <v>-155477.76000000001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juni2023</vt:lpstr>
      <vt:lpstr>juli2023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Uleberg</dc:creator>
  <cp:lastModifiedBy>Espen Uleberg</cp:lastModifiedBy>
  <dcterms:created xsi:type="dcterms:W3CDTF">2023-06-16T04:40:21Z</dcterms:created>
  <dcterms:modified xsi:type="dcterms:W3CDTF">2023-07-31T13:57:40Z</dcterms:modified>
</cp:coreProperties>
</file>