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sbjone\Downloads\"/>
    </mc:Choice>
  </mc:AlternateContent>
  <bookViews>
    <workbookView xWindow="120" yWindow="120" windowWidth="15135" windowHeight="9300"/>
  </bookViews>
  <sheets>
    <sheet name="Oversikt" sheetId="2" r:id="rId1"/>
    <sheet name="Kontantsrøm" sheetId="4" r:id="rId2"/>
    <sheet name="Håndkassa" sheetId="3" r:id="rId3"/>
    <sheet name="Balanse" sheetId="5" r:id="rId4"/>
  </sheets>
  <definedNames>
    <definedName name="_xlnm.Print_Area" localSheetId="2">Håndkassa!$A$2:$I$75</definedName>
  </definedNames>
  <calcPr calcId="162913"/>
</workbook>
</file>

<file path=xl/calcChain.xml><?xml version="1.0" encoding="utf-8"?>
<calcChain xmlns="http://schemas.openxmlformats.org/spreadsheetml/2006/main">
  <c r="G20" i="5" l="1"/>
  <c r="G21" i="5"/>
  <c r="C21" i="5"/>
  <c r="F7" i="5"/>
  <c r="F9" i="5" s="1"/>
  <c r="C9" i="5"/>
  <c r="D15" i="2"/>
  <c r="E17" i="3"/>
  <c r="E18" i="3" s="1"/>
  <c r="F17" i="3"/>
  <c r="E15" i="2"/>
  <c r="D18" i="2"/>
</calcChain>
</file>

<file path=xl/sharedStrings.xml><?xml version="1.0" encoding="utf-8"?>
<sst xmlns="http://schemas.openxmlformats.org/spreadsheetml/2006/main" count="178" uniqueCount="117">
  <si>
    <t xml:space="preserve">COLLEGIUM MEDIEVALE. Forening for middelalderforskere </t>
  </si>
  <si>
    <t>Regnskap 2009.</t>
  </si>
  <si>
    <t>Inntekter</t>
  </si>
  <si>
    <t>Utgifter</t>
  </si>
  <si>
    <t>Reiseutgifter foredragsholdere</t>
  </si>
  <si>
    <t>Julemiddag styre og redaksjon</t>
  </si>
  <si>
    <t xml:space="preserve">Gebyrer </t>
  </si>
  <si>
    <t>Renter</t>
  </si>
  <si>
    <t>Sum</t>
  </si>
  <si>
    <t>Overskudd</t>
  </si>
  <si>
    <t>INN</t>
  </si>
  <si>
    <t>UT</t>
  </si>
  <si>
    <t>Dokumentasjon</t>
  </si>
  <si>
    <t>Februar</t>
  </si>
  <si>
    <t>April</t>
  </si>
  <si>
    <t>Mai</t>
  </si>
  <si>
    <t xml:space="preserve">Juni </t>
  </si>
  <si>
    <t>Juli</t>
  </si>
  <si>
    <t>Kontoutskrift</t>
  </si>
  <si>
    <t>August</t>
  </si>
  <si>
    <t>September</t>
  </si>
  <si>
    <t>Oktober</t>
  </si>
  <si>
    <t>November</t>
  </si>
  <si>
    <t>Desember</t>
  </si>
  <si>
    <t>SUM</t>
  </si>
  <si>
    <t>Netto:</t>
  </si>
  <si>
    <t>Regnskap 2009</t>
  </si>
  <si>
    <t>Januar</t>
  </si>
  <si>
    <t>Overført fra 2008</t>
  </si>
  <si>
    <t>Overføres til 2010</t>
  </si>
  <si>
    <t>732, 50</t>
  </si>
  <si>
    <t>2, 00</t>
  </si>
  <si>
    <t>Gebyr 1</t>
  </si>
  <si>
    <t>Refusjon Vibeke Martens</t>
  </si>
  <si>
    <t>Mars</t>
  </si>
  <si>
    <t>Side 4: Håndkassens regnskap</t>
  </si>
  <si>
    <t>Kassebeholdning før møtet</t>
  </si>
  <si>
    <t>Brød</t>
  </si>
  <si>
    <t>Ost</t>
  </si>
  <si>
    <t>Grønt</t>
  </si>
  <si>
    <t>Gaver</t>
  </si>
  <si>
    <t>Salg</t>
  </si>
  <si>
    <t>Kassebeholdning etter møtet</t>
  </si>
  <si>
    <t xml:space="preserve">Kassebeholdning før møtet </t>
  </si>
  <si>
    <t>Vin</t>
  </si>
  <si>
    <t>Øl+ plastglass</t>
  </si>
  <si>
    <t>Innskudd kasse</t>
  </si>
  <si>
    <t>Årsmøte 11.02.2009</t>
  </si>
  <si>
    <t>Delregnskap håndkasse 11.02.2009</t>
  </si>
  <si>
    <t>Medlemsmøte 21.04.2009</t>
  </si>
  <si>
    <t>2000, 00</t>
  </si>
  <si>
    <t>kontanter til kassen</t>
  </si>
  <si>
    <t>Delregnskap håndkasse 21.04,2009</t>
  </si>
  <si>
    <t>945, 00</t>
  </si>
  <si>
    <t xml:space="preserve">hotel anders andreen </t>
  </si>
  <si>
    <t>bilag 1 og kontoutskrift</t>
  </si>
  <si>
    <t>kvittering - bilag 2</t>
  </si>
  <si>
    <t>faktura (betalt nr. 238) - bilag 3</t>
  </si>
  <si>
    <t>div. utgifter anders andreen</t>
  </si>
  <si>
    <t>kvitteringer - bilag 4</t>
  </si>
  <si>
    <t>876, 00</t>
  </si>
  <si>
    <t>flybillet anders andreen</t>
  </si>
  <si>
    <t>faktura/ kvittering - bilag 5</t>
  </si>
  <si>
    <t>Medlemsmøte 25.05. 2009</t>
  </si>
  <si>
    <t>Delregnskap håndkasse 25.05. 09</t>
  </si>
  <si>
    <t>frukt/vann</t>
  </si>
  <si>
    <t>29.687,82</t>
  </si>
  <si>
    <t>fra tidsskriftet CM</t>
  </si>
  <si>
    <t>bilag 6</t>
  </si>
  <si>
    <t>blomster til vibeke</t>
  </si>
  <si>
    <t>bilag 7</t>
  </si>
  <si>
    <t>kontanter til kassa</t>
  </si>
  <si>
    <t>bilag 8</t>
  </si>
  <si>
    <t>Medlemsmøte 01.09. 2009</t>
  </si>
  <si>
    <t>Delregnskap håndkasse 01.09. 09</t>
  </si>
  <si>
    <t>Delregnskap håndkasse 10.11. 09</t>
  </si>
  <si>
    <t>Medlemsmøte 10.11. 2009</t>
  </si>
  <si>
    <t>bilag 9</t>
  </si>
  <si>
    <t>språkvask Erla Hohler</t>
  </si>
  <si>
    <t>bilag 10</t>
  </si>
  <si>
    <t>julemiddag styre og red.</t>
  </si>
  <si>
    <t>bilag 11</t>
  </si>
  <si>
    <t xml:space="preserve">Medlemskontingent 2009 </t>
  </si>
  <si>
    <t>kontoutskrift</t>
  </si>
  <si>
    <t>Gebyrer april</t>
  </si>
  <si>
    <t>gebyr</t>
  </si>
  <si>
    <t>renter</t>
  </si>
  <si>
    <t>15.900</t>
  </si>
  <si>
    <t>kontingent</t>
  </si>
  <si>
    <t>Annet</t>
  </si>
  <si>
    <t>Side 1: Regnskapsoversikt</t>
  </si>
  <si>
    <t>Side 3: Håndkassens regnskap</t>
  </si>
  <si>
    <t>Side 2: Kontantstrøm</t>
  </si>
  <si>
    <t>Balanse 31.12.2008</t>
  </si>
  <si>
    <t>Aktiva</t>
  </si>
  <si>
    <t>Passiva</t>
  </si>
  <si>
    <t>Inngående</t>
  </si>
  <si>
    <t>Forfalt, på konto</t>
  </si>
  <si>
    <t>Gjeld</t>
  </si>
  <si>
    <t>Egenkapital</t>
  </si>
  <si>
    <t>Balanse</t>
  </si>
  <si>
    <t>Balanse 31.12.2009</t>
  </si>
  <si>
    <t>Kontantkasse pr 01.01</t>
  </si>
  <si>
    <t>Underskudd</t>
  </si>
  <si>
    <t>Bank 31.12</t>
  </si>
  <si>
    <t>IB</t>
  </si>
  <si>
    <t>Overført fra tidsskrift kto</t>
  </si>
  <si>
    <t>Årets underskudd</t>
  </si>
  <si>
    <t>Kontantkasse pr 31.12</t>
  </si>
  <si>
    <t xml:space="preserve">Utgifter til medlemsmøter </t>
  </si>
  <si>
    <t>Utgifter tidsskrift</t>
  </si>
  <si>
    <t>I 2009 ble regnskapene for tidskriftet og foreningen samlet. Kontingenten ble også høynet til 300,-.</t>
  </si>
  <si>
    <t>Av disse brukes 200,- til produksjon av tidskriftet og 100,- til foreningens aktiviteter. Det er også</t>
  </si>
  <si>
    <t xml:space="preserve">mulighet for økt støtte av foreningens aktiviteter ved behov. Etter revisors anbefaling er dette notert i </t>
  </si>
  <si>
    <t xml:space="preserve">regnskapsoversikten, hvor samlet kontingent (300,- per medlem) tilsvarer inntekter og kostnadene  </t>
  </si>
  <si>
    <t xml:space="preserve">til tidskriftets produksjon (200,- per medlem) tilsvarer utgifter. </t>
  </si>
  <si>
    <t>Saldo pr 31.12.2009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</si>
</sst>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7" formatCode="_(* #,##0_);_(* \(#,##0\);_(* &quot;-&quot;_);_(@_)"/>
  </numFmts>
  <fonts count="1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sz val="10"/>
      <color indexed="10"/>
      <name val="Arial"/>
    </font>
    <font>
      <b/>
      <sz val="10"/>
      <name val="Arial Unicode MS"/>
      <family val="2"/>
    </font>
    <font>
      <sz val="10"/>
      <name val="Arial Unicode MS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double"/>
      <sz val="10"/>
      <name val="Arial"/>
    </font>
    <font>
      <u/>
      <sz val="10"/>
      <name val="Arial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3" fontId="0" fillId="0" borderId="0"/>
  </cellStyleXfs>
  <cellXfs count="41">
    <xf numFmtId="3" fontId="0" fillId="0" borderId="0" xfId="0"/>
    <xf numFmtId="3" fontId="2" fillId="0" borderId="0" xfId="0" applyFont="1"/>
    <xf numFmtId="3" fontId="0" fillId="0" borderId="0" xfId="0" applyAlignment="1">
      <alignment horizontal="center"/>
    </xf>
    <xf numFmtId="14" fontId="2" fillId="0" borderId="0" xfId="0" applyNumberFormat="1" applyFont="1" applyAlignment="1">
      <alignment horizontal="center"/>
    </xf>
    <xf numFmtId="3" fontId="2" fillId="0" borderId="0" xfId="0" applyFont="1" applyAlignment="1">
      <alignment horizontal="right"/>
    </xf>
    <xf numFmtId="3" fontId="1" fillId="0" borderId="0" xfId="0" applyFont="1"/>
    <xf numFmtId="177" fontId="1" fillId="0" borderId="0" xfId="0" applyNumberFormat="1" applyFont="1"/>
    <xf numFmtId="3" fontId="1" fillId="0" borderId="1" xfId="0" applyFont="1" applyBorder="1"/>
    <xf numFmtId="177" fontId="1" fillId="0" borderId="1" xfId="0" applyNumberFormat="1" applyFont="1" applyBorder="1"/>
    <xf numFmtId="3" fontId="1" fillId="0" borderId="2" xfId="0" applyFont="1" applyBorder="1"/>
    <xf numFmtId="177" fontId="1" fillId="0" borderId="2" xfId="0" applyNumberFormat="1" applyFont="1" applyBorder="1"/>
    <xf numFmtId="177" fontId="0" fillId="0" borderId="0" xfId="0" applyNumberFormat="1"/>
    <xf numFmtId="177" fontId="1" fillId="0" borderId="0" xfId="0" applyNumberFormat="1" applyFont="1" applyFill="1" applyBorder="1"/>
    <xf numFmtId="1" fontId="0" fillId="0" borderId="0" xfId="0" applyNumberFormat="1"/>
    <xf numFmtId="1" fontId="2" fillId="0" borderId="0" xfId="0" applyNumberFormat="1" applyFont="1"/>
    <xf numFmtId="3" fontId="0" fillId="0" borderId="0" xfId="0" applyAlignment="1">
      <alignment horizontal="right"/>
    </xf>
    <xf numFmtId="3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3" fontId="4" fillId="0" borderId="0" xfId="0" applyFont="1"/>
    <xf numFmtId="3" fontId="5" fillId="0" borderId="0" xfId="0" applyFont="1"/>
    <xf numFmtId="3" fontId="6" fillId="0" borderId="0" xfId="0" applyFont="1"/>
    <xf numFmtId="3" fontId="6" fillId="0" borderId="0" xfId="0" applyFont="1" applyBorder="1"/>
    <xf numFmtId="3" fontId="0" fillId="0" borderId="0" xfId="0" applyBorder="1"/>
    <xf numFmtId="3" fontId="0" fillId="0" borderId="0" xfId="0" applyFill="1" applyBorder="1"/>
    <xf numFmtId="3" fontId="2" fillId="0" borderId="0" xfId="0" applyFont="1" applyAlignment="1">
      <alignment horizontal="center"/>
    </xf>
    <xf numFmtId="3" fontId="7" fillId="0" borderId="0" xfId="0" applyFont="1"/>
    <xf numFmtId="3" fontId="8" fillId="0" borderId="0" xfId="0" applyFont="1"/>
    <xf numFmtId="3" fontId="0" fillId="0" borderId="0" xfId="0" applyNumberFormat="1"/>
    <xf numFmtId="177" fontId="0" fillId="0" borderId="2" xfId="0" applyNumberFormat="1" applyBorder="1"/>
    <xf numFmtId="3" fontId="0" fillId="0" borderId="2" xfId="0" applyNumberFormat="1" applyBorder="1"/>
    <xf numFmtId="3" fontId="9" fillId="0" borderId="0" xfId="0" applyFont="1"/>
    <xf numFmtId="3" fontId="10" fillId="0" borderId="2" xfId="0" applyNumberFormat="1" applyFont="1" applyBorder="1"/>
    <xf numFmtId="3" fontId="10" fillId="0" borderId="0" xfId="0" applyNumberFormat="1" applyFont="1"/>
    <xf numFmtId="177" fontId="2" fillId="0" borderId="0" xfId="0" applyNumberFormat="1" applyFont="1"/>
    <xf numFmtId="3" fontId="0" fillId="0" borderId="2" xfId="0" applyBorder="1"/>
    <xf numFmtId="1" fontId="0" fillId="0" borderId="2" xfId="0" applyNumberFormat="1" applyBorder="1"/>
    <xf numFmtId="1" fontId="0" fillId="0" borderId="2" xfId="0" applyNumberFormat="1" applyBorder="1" applyAlignment="1">
      <alignment horizontal="right"/>
    </xf>
    <xf numFmtId="3" fontId="6" fillId="0" borderId="3" xfId="0" applyFont="1" applyBorder="1"/>
    <xf numFmtId="3" fontId="0" fillId="0" borderId="3" xfId="0" applyBorder="1"/>
    <xf numFmtId="3" fontId="0" fillId="0" borderId="0" xfId="0" applyAlignment="1">
      <alignment horizontal="left"/>
    </xf>
    <xf numFmtId="3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6"/>
  <sheetViews>
    <sheetView tabSelected="1" workbookViewId="0">
      <selection activeCell="A24" sqref="A24:G24"/>
    </sheetView>
  </sheetViews>
  <sheetFormatPr baseColWidth="10" defaultRowHeight="12.75"/>
  <cols>
    <col min="1" max="2" width="9.140625" customWidth="1"/>
    <col min="3" max="3" width="28.85546875" customWidth="1"/>
    <col min="4" max="256" width="9.140625" customWidth="1"/>
  </cols>
  <sheetData>
    <row r="1" spans="2:5">
      <c r="C1" s="24"/>
      <c r="D1" s="24" t="s">
        <v>1</v>
      </c>
      <c r="E1" s="24"/>
    </row>
    <row r="2" spans="2:5">
      <c r="C2" s="40" t="s">
        <v>90</v>
      </c>
      <c r="D2" s="40"/>
      <c r="E2" s="40"/>
    </row>
    <row r="4" spans="2:5">
      <c r="D4" s="4" t="s">
        <v>2</v>
      </c>
      <c r="E4" s="4" t="s">
        <v>3</v>
      </c>
    </row>
    <row r="7" spans="2:5">
      <c r="B7" s="5" t="s">
        <v>82</v>
      </c>
      <c r="C7" s="5"/>
      <c r="D7" s="6">
        <v>47700</v>
      </c>
      <c r="E7" s="6"/>
    </row>
    <row r="8" spans="2:5">
      <c r="B8" s="5" t="s">
        <v>110</v>
      </c>
      <c r="C8" s="5"/>
      <c r="D8" s="6"/>
      <c r="E8" s="6">
        <v>31800</v>
      </c>
    </row>
    <row r="9" spans="2:5">
      <c r="B9" s="5" t="s">
        <v>109</v>
      </c>
      <c r="C9" s="5"/>
      <c r="D9" s="6"/>
      <c r="E9" s="6">
        <v>4543</v>
      </c>
    </row>
    <row r="10" spans="2:5">
      <c r="B10" s="5" t="s">
        <v>4</v>
      </c>
      <c r="C10" s="5"/>
      <c r="D10" s="6"/>
      <c r="E10" s="6">
        <v>4424.5</v>
      </c>
    </row>
    <row r="11" spans="2:5">
      <c r="B11" s="5" t="s">
        <v>5</v>
      </c>
      <c r="C11" s="5"/>
      <c r="D11" s="6"/>
      <c r="E11" s="6">
        <v>6500</v>
      </c>
    </row>
    <row r="12" spans="2:5">
      <c r="B12" s="5" t="s">
        <v>6</v>
      </c>
      <c r="C12" s="5"/>
      <c r="D12" s="6"/>
      <c r="E12" s="6">
        <v>252</v>
      </c>
    </row>
    <row r="13" spans="2:5">
      <c r="B13" s="5" t="s">
        <v>89</v>
      </c>
      <c r="C13" s="5"/>
      <c r="D13" s="6"/>
      <c r="E13" s="6">
        <v>1385</v>
      </c>
    </row>
    <row r="14" spans="2:5">
      <c r="B14" s="7" t="s">
        <v>7</v>
      </c>
      <c r="C14" s="7"/>
      <c r="D14" s="8">
        <v>56.15</v>
      </c>
      <c r="E14" s="8"/>
    </row>
    <row r="15" spans="2:5" ht="13.5" thickBot="1">
      <c r="B15" s="9" t="s">
        <v>8</v>
      </c>
      <c r="C15" s="9"/>
      <c r="D15" s="10">
        <f>SUM(D6:D14)</f>
        <v>47756.15</v>
      </c>
      <c r="E15" s="10">
        <f>SUM(E7:E14)</f>
        <v>48904.5</v>
      </c>
    </row>
    <row r="16" spans="2:5" ht="13.5" thickTop="1">
      <c r="D16" s="11"/>
      <c r="E16" s="12"/>
    </row>
    <row r="17" spans="1:7">
      <c r="D17" s="11"/>
      <c r="E17" s="11"/>
    </row>
    <row r="18" spans="1:7">
      <c r="B18" s="1" t="s">
        <v>103</v>
      </c>
      <c r="C18" s="5"/>
      <c r="D18" s="33">
        <f>(D15-E15)</f>
        <v>-1148.3499999999985</v>
      </c>
      <c r="E18" s="11"/>
    </row>
    <row r="22" spans="1:7">
      <c r="A22" s="39" t="s">
        <v>111</v>
      </c>
      <c r="B22" s="39"/>
      <c r="C22" s="39"/>
      <c r="D22" s="39"/>
      <c r="E22" s="39"/>
      <c r="F22" s="39"/>
      <c r="G22" s="39"/>
    </row>
    <row r="23" spans="1:7">
      <c r="A23" s="39" t="s">
        <v>112</v>
      </c>
      <c r="B23" s="39"/>
      <c r="C23" s="39"/>
      <c r="D23" s="39"/>
      <c r="E23" s="39"/>
      <c r="F23" s="39"/>
      <c r="G23" s="39"/>
    </row>
    <row r="24" spans="1:7">
      <c r="A24" s="39" t="s">
        <v>113</v>
      </c>
      <c r="B24" s="39"/>
      <c r="C24" s="39"/>
      <c r="D24" s="39"/>
      <c r="E24" s="39"/>
      <c r="F24" s="39"/>
      <c r="G24" s="39"/>
    </row>
    <row r="25" spans="1:7">
      <c r="A25" s="39" t="s">
        <v>114</v>
      </c>
      <c r="B25" s="39"/>
      <c r="C25" s="39"/>
      <c r="D25" s="39"/>
      <c r="E25" s="39"/>
      <c r="F25" s="39"/>
      <c r="G25" s="39"/>
    </row>
    <row r="26" spans="1:7">
      <c r="A26" s="39" t="s">
        <v>115</v>
      </c>
      <c r="B26" s="39"/>
      <c r="C26" s="39"/>
      <c r="D26" s="39"/>
      <c r="E26" s="39"/>
      <c r="F26" s="39"/>
      <c r="G26" s="39"/>
    </row>
  </sheetData>
  <mergeCells count="6">
    <mergeCell ref="A25:G25"/>
    <mergeCell ref="A26:G26"/>
    <mergeCell ref="C2:E2"/>
    <mergeCell ref="A22:G22"/>
    <mergeCell ref="A23:G23"/>
    <mergeCell ref="A24:G24"/>
  </mergeCells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3"/>
  <sheetViews>
    <sheetView topLeftCell="A23" workbookViewId="0">
      <selection activeCell="C43" sqref="C43"/>
    </sheetView>
  </sheetViews>
  <sheetFormatPr baseColWidth="10" defaultRowHeight="12.75"/>
  <cols>
    <col min="1" max="2" width="9.140625" customWidth="1"/>
    <col min="3" max="3" width="31.7109375" customWidth="1"/>
    <col min="4" max="5" width="9.140625" customWidth="1"/>
    <col min="6" max="6" width="9.140625" style="15" customWidth="1"/>
    <col min="7" max="7" width="22.5703125" customWidth="1"/>
    <col min="8" max="8" width="29.140625" customWidth="1"/>
    <col min="9" max="256" width="9.140625" customWidth="1"/>
  </cols>
  <sheetData>
    <row r="1" spans="2:8">
      <c r="B1" s="1" t="s">
        <v>0</v>
      </c>
      <c r="G1" s="1"/>
      <c r="H1" s="1"/>
    </row>
    <row r="2" spans="2:8">
      <c r="C2" s="2" t="s">
        <v>26</v>
      </c>
    </row>
    <row r="3" spans="2:8">
      <c r="C3" s="3" t="s">
        <v>92</v>
      </c>
    </row>
    <row r="4" spans="2:8">
      <c r="D4" s="1"/>
      <c r="E4" s="1" t="s">
        <v>10</v>
      </c>
      <c r="F4" s="4" t="s">
        <v>11</v>
      </c>
      <c r="H4" s="1" t="s">
        <v>12</v>
      </c>
    </row>
    <row r="5" spans="2:8">
      <c r="B5" t="s">
        <v>27</v>
      </c>
      <c r="D5" s="5"/>
      <c r="E5" s="5"/>
      <c r="F5" s="16"/>
      <c r="G5" s="5"/>
      <c r="H5" s="5"/>
    </row>
    <row r="6" spans="2:8">
      <c r="B6" t="s">
        <v>13</v>
      </c>
      <c r="D6" s="5"/>
      <c r="E6" s="5"/>
      <c r="F6" s="16" t="s">
        <v>30</v>
      </c>
      <c r="G6" s="5" t="s">
        <v>33</v>
      </c>
      <c r="H6" s="5" t="s">
        <v>55</v>
      </c>
    </row>
    <row r="7" spans="2:8">
      <c r="D7" s="5"/>
      <c r="E7" s="5"/>
      <c r="F7" s="16" t="s">
        <v>31</v>
      </c>
      <c r="G7" s="5" t="s">
        <v>32</v>
      </c>
      <c r="H7" s="5" t="s">
        <v>18</v>
      </c>
    </row>
    <row r="8" spans="2:8">
      <c r="B8" t="s">
        <v>34</v>
      </c>
      <c r="D8" s="5"/>
      <c r="E8" s="5"/>
      <c r="F8" s="16"/>
      <c r="G8" s="5"/>
      <c r="H8" s="5"/>
    </row>
    <row r="9" spans="2:8">
      <c r="D9" s="5"/>
      <c r="E9" s="5"/>
      <c r="F9" s="16"/>
      <c r="G9" s="5"/>
      <c r="H9" s="5"/>
    </row>
    <row r="10" spans="2:8">
      <c r="B10" t="s">
        <v>14</v>
      </c>
      <c r="D10" s="5"/>
      <c r="E10" s="5"/>
      <c r="F10" s="16" t="s">
        <v>50</v>
      </c>
      <c r="G10" s="5" t="s">
        <v>51</v>
      </c>
      <c r="H10" s="5" t="s">
        <v>56</v>
      </c>
    </row>
    <row r="11" spans="2:8">
      <c r="D11" s="5"/>
      <c r="E11" s="5"/>
      <c r="F11" s="16" t="s">
        <v>53</v>
      </c>
      <c r="G11" s="5" t="s">
        <v>54</v>
      </c>
      <c r="H11" s="5" t="s">
        <v>57</v>
      </c>
    </row>
    <row r="12" spans="2:8">
      <c r="D12" s="5"/>
      <c r="E12" s="5"/>
      <c r="F12" s="16" t="s">
        <v>60</v>
      </c>
      <c r="G12" s="5" t="s">
        <v>58</v>
      </c>
      <c r="H12" s="5" t="s">
        <v>59</v>
      </c>
    </row>
    <row r="13" spans="2:8">
      <c r="D13" s="5"/>
      <c r="E13" s="5"/>
      <c r="F13" s="16">
        <v>124</v>
      </c>
      <c r="G13" s="5" t="s">
        <v>84</v>
      </c>
      <c r="H13" s="5" t="s">
        <v>83</v>
      </c>
    </row>
    <row r="14" spans="2:8">
      <c r="D14" s="5"/>
      <c r="E14" s="5"/>
      <c r="F14" s="16"/>
      <c r="G14" s="5"/>
      <c r="H14" s="5"/>
    </row>
    <row r="15" spans="2:8">
      <c r="D15" s="5"/>
      <c r="E15" s="5"/>
      <c r="F15" s="16"/>
      <c r="G15" s="5"/>
      <c r="H15" s="5"/>
    </row>
    <row r="16" spans="2:8">
      <c r="B16" t="s">
        <v>15</v>
      </c>
      <c r="F16" s="15">
        <v>1871.11</v>
      </c>
      <c r="G16" t="s">
        <v>61</v>
      </c>
      <c r="H16" s="5" t="s">
        <v>62</v>
      </c>
    </row>
    <row r="17" spans="2:8">
      <c r="E17" t="s">
        <v>66</v>
      </c>
      <c r="G17" t="s">
        <v>67</v>
      </c>
      <c r="H17" s="5" t="s">
        <v>68</v>
      </c>
    </row>
    <row r="18" spans="2:8">
      <c r="F18" s="15">
        <v>30</v>
      </c>
      <c r="G18" t="s">
        <v>85</v>
      </c>
      <c r="H18" s="5" t="s">
        <v>83</v>
      </c>
    </row>
    <row r="19" spans="2:8">
      <c r="H19" s="5"/>
    </row>
    <row r="20" spans="2:8">
      <c r="B20" t="s">
        <v>16</v>
      </c>
      <c r="F20" s="15">
        <v>385</v>
      </c>
      <c r="G20" t="s">
        <v>69</v>
      </c>
      <c r="H20" s="5" t="s">
        <v>70</v>
      </c>
    </row>
    <row r="21" spans="2:8">
      <c r="F21" s="15">
        <v>2</v>
      </c>
      <c r="G21" t="s">
        <v>85</v>
      </c>
      <c r="H21" s="5" t="s">
        <v>83</v>
      </c>
    </row>
    <row r="22" spans="2:8">
      <c r="H22" s="5"/>
    </row>
    <row r="23" spans="2:8">
      <c r="B23" t="s">
        <v>17</v>
      </c>
      <c r="H23" s="5"/>
    </row>
    <row r="24" spans="2:8">
      <c r="B24" t="s">
        <v>19</v>
      </c>
      <c r="H24" s="5"/>
    </row>
    <row r="25" spans="2:8">
      <c r="H25" s="5"/>
    </row>
    <row r="26" spans="2:8">
      <c r="B26" t="s">
        <v>20</v>
      </c>
      <c r="F26" s="15">
        <v>1000</v>
      </c>
      <c r="G26" t="s">
        <v>71</v>
      </c>
      <c r="H26" s="5" t="s">
        <v>72</v>
      </c>
    </row>
    <row r="27" spans="2:8">
      <c r="H27" s="5"/>
    </row>
    <row r="28" spans="2:8">
      <c r="B28" t="s">
        <v>21</v>
      </c>
      <c r="F28" s="17">
        <v>90</v>
      </c>
      <c r="G28" t="s">
        <v>85</v>
      </c>
      <c r="H28" s="5" t="s">
        <v>83</v>
      </c>
    </row>
    <row r="29" spans="2:8">
      <c r="F29" s="17"/>
      <c r="H29" s="5"/>
    </row>
    <row r="30" spans="2:8">
      <c r="B30" t="s">
        <v>22</v>
      </c>
      <c r="F30" s="15">
        <v>4000</v>
      </c>
      <c r="G30" t="s">
        <v>71</v>
      </c>
      <c r="H30" s="5" t="s">
        <v>77</v>
      </c>
    </row>
    <row r="31" spans="2:8">
      <c r="H31" s="5"/>
    </row>
    <row r="32" spans="2:8">
      <c r="B32" t="s">
        <v>23</v>
      </c>
      <c r="F32" s="15">
        <v>1000</v>
      </c>
      <c r="G32" t="s">
        <v>78</v>
      </c>
      <c r="H32" s="5" t="s">
        <v>79</v>
      </c>
    </row>
    <row r="33" spans="2:8">
      <c r="E33" s="13"/>
      <c r="F33" s="15">
        <v>6500</v>
      </c>
      <c r="G33" t="s">
        <v>80</v>
      </c>
      <c r="H33" s="5" t="s">
        <v>81</v>
      </c>
    </row>
    <row r="34" spans="2:8">
      <c r="E34">
        <v>56.15</v>
      </c>
      <c r="G34" t="s">
        <v>86</v>
      </c>
      <c r="H34" s="5" t="s">
        <v>83</v>
      </c>
    </row>
    <row r="35" spans="2:8">
      <c r="F35" s="15">
        <v>4</v>
      </c>
      <c r="G35" t="s">
        <v>85</v>
      </c>
      <c r="H35" s="5" t="s">
        <v>83</v>
      </c>
    </row>
    <row r="36" spans="2:8">
      <c r="E36" t="s">
        <v>87</v>
      </c>
      <c r="G36" t="s">
        <v>88</v>
      </c>
      <c r="H36" s="5" t="s">
        <v>83</v>
      </c>
    </row>
    <row r="37" spans="2:8">
      <c r="H37" s="5"/>
    </row>
    <row r="38" spans="2:8">
      <c r="H38" s="5"/>
    </row>
    <row r="39" spans="2:8" ht="13.5" thickBot="1">
      <c r="B39" s="34"/>
      <c r="C39" s="34" t="s">
        <v>24</v>
      </c>
      <c r="D39" s="34"/>
      <c r="E39" s="35">
        <v>45644</v>
      </c>
      <c r="F39" s="36">
        <v>19561.61</v>
      </c>
      <c r="G39" s="34" t="s">
        <v>25</v>
      </c>
      <c r="H39" s="35">
        <v>26082</v>
      </c>
    </row>
    <row r="40" spans="2:8" ht="13.5" thickTop="1">
      <c r="C40" t="s">
        <v>28</v>
      </c>
      <c r="E40" s="14">
        <v>31869</v>
      </c>
      <c r="F40" s="17"/>
    </row>
    <row r="41" spans="2:8">
      <c r="C41" t="s">
        <v>29</v>
      </c>
      <c r="E41" s="13"/>
      <c r="F41" s="17"/>
    </row>
    <row r="43" spans="2:8">
      <c r="C43" t="s">
        <v>116</v>
      </c>
      <c r="E43" s="14">
        <v>57951</v>
      </c>
    </row>
  </sheetData>
  <phoneticPr fontId="3" type="noConversion"/>
  <pageMargins left="0.75" right="0.75" top="1" bottom="1" header="0.5" footer="0.5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2"/>
  <sheetViews>
    <sheetView topLeftCell="A40" workbookViewId="0">
      <selection activeCell="O77" sqref="O77"/>
    </sheetView>
  </sheetViews>
  <sheetFormatPr baseColWidth="10" defaultRowHeight="12.75"/>
  <cols>
    <col min="1" max="256" width="9.140625" customWidth="1"/>
  </cols>
  <sheetData>
    <row r="1" spans="2:8">
      <c r="B1" s="18"/>
    </row>
    <row r="2" spans="2:8">
      <c r="B2" s="1" t="s">
        <v>0</v>
      </c>
    </row>
    <row r="3" spans="2:8">
      <c r="B3" s="1"/>
      <c r="D3" s="2" t="s">
        <v>26</v>
      </c>
    </row>
    <row r="4" spans="2:8">
      <c r="B4" s="1"/>
      <c r="C4" s="1" t="s">
        <v>91</v>
      </c>
      <c r="D4" s="3" t="s">
        <v>35</v>
      </c>
    </row>
    <row r="6" spans="2:8">
      <c r="E6" s="1" t="s">
        <v>10</v>
      </c>
      <c r="F6" s="1" t="s">
        <v>11</v>
      </c>
    </row>
    <row r="8" spans="2:8">
      <c r="B8" s="5"/>
      <c r="C8" s="5"/>
      <c r="D8" s="5"/>
      <c r="E8" s="5"/>
      <c r="F8" s="5"/>
      <c r="G8" s="5"/>
      <c r="H8" s="5"/>
    </row>
    <row r="10" spans="2:8">
      <c r="B10" s="19" t="s">
        <v>47</v>
      </c>
      <c r="E10" t="s">
        <v>48</v>
      </c>
    </row>
    <row r="11" spans="2:8">
      <c r="B11" s="20" t="s">
        <v>36</v>
      </c>
      <c r="E11" s="5">
        <v>1090</v>
      </c>
    </row>
    <row r="12" spans="2:8">
      <c r="B12" s="20" t="s">
        <v>37</v>
      </c>
      <c r="F12" s="13">
        <v>143</v>
      </c>
    </row>
    <row r="13" spans="2:8">
      <c r="B13" s="20" t="s">
        <v>38</v>
      </c>
      <c r="F13">
        <v>1649</v>
      </c>
    </row>
    <row r="14" spans="2:8">
      <c r="B14" s="20" t="s">
        <v>39</v>
      </c>
      <c r="F14">
        <v>102</v>
      </c>
    </row>
    <row r="15" spans="2:8">
      <c r="B15" s="20" t="s">
        <v>44</v>
      </c>
      <c r="F15">
        <v>1019.5</v>
      </c>
    </row>
    <row r="16" spans="2:8" ht="13.5" thickBot="1">
      <c r="B16" s="37" t="s">
        <v>41</v>
      </c>
      <c r="C16" s="38"/>
      <c r="D16" s="38"/>
      <c r="E16" s="38">
        <v>2153</v>
      </c>
      <c r="F16" s="38"/>
      <c r="G16" s="38"/>
      <c r="H16" s="38"/>
    </row>
    <row r="17" spans="2:8" ht="13.5" thickTop="1">
      <c r="B17" s="20" t="s">
        <v>24</v>
      </c>
      <c r="E17">
        <f>SUM(E11:E16)</f>
        <v>3243</v>
      </c>
      <c r="F17" s="13">
        <f>SUM(F12:F15)</f>
        <v>2913.5</v>
      </c>
    </row>
    <row r="18" spans="2:8">
      <c r="B18" s="20" t="s">
        <v>42</v>
      </c>
      <c r="E18" s="13">
        <f>E17-F17</f>
        <v>329.5</v>
      </c>
    </row>
    <row r="19" spans="2:8">
      <c r="B19" s="20"/>
    </row>
    <row r="20" spans="2:8">
      <c r="B20" s="19" t="s">
        <v>49</v>
      </c>
      <c r="E20" t="s">
        <v>52</v>
      </c>
    </row>
    <row r="21" spans="2:8">
      <c r="B21" s="20" t="s">
        <v>43</v>
      </c>
      <c r="E21" s="13">
        <v>340</v>
      </c>
    </row>
    <row r="22" spans="2:8">
      <c r="B22" s="20" t="s">
        <v>46</v>
      </c>
      <c r="E22" s="13">
        <v>2000</v>
      </c>
    </row>
    <row r="23" spans="2:8">
      <c r="B23" t="s">
        <v>38</v>
      </c>
      <c r="F23">
        <v>1193.5</v>
      </c>
    </row>
    <row r="24" spans="2:8">
      <c r="B24" t="s">
        <v>37</v>
      </c>
      <c r="F24">
        <v>155</v>
      </c>
    </row>
    <row r="25" spans="2:8">
      <c r="B25" t="s">
        <v>39</v>
      </c>
      <c r="F25">
        <v>109</v>
      </c>
    </row>
    <row r="26" spans="2:8">
      <c r="B26" t="s">
        <v>44</v>
      </c>
      <c r="F26">
        <v>875</v>
      </c>
    </row>
    <row r="27" spans="2:8">
      <c r="B27" t="s">
        <v>45</v>
      </c>
      <c r="F27">
        <v>248</v>
      </c>
    </row>
    <row r="28" spans="2:8">
      <c r="B28" t="s">
        <v>40</v>
      </c>
    </row>
    <row r="29" spans="2:8" ht="13.5" thickBot="1">
      <c r="B29" s="37" t="s">
        <v>41</v>
      </c>
      <c r="C29" s="38"/>
      <c r="D29" s="38"/>
      <c r="E29" s="38">
        <v>1974</v>
      </c>
      <c r="F29" s="38"/>
      <c r="G29" s="38"/>
      <c r="H29" s="38"/>
    </row>
    <row r="30" spans="2:8" ht="13.5" thickTop="1">
      <c r="B30" s="20" t="s">
        <v>24</v>
      </c>
      <c r="E30" s="13">
        <v>4314</v>
      </c>
      <c r="F30" s="23">
        <v>2580.5</v>
      </c>
    </row>
    <row r="31" spans="2:8">
      <c r="B31" s="20" t="s">
        <v>42</v>
      </c>
      <c r="E31" s="13">
        <v>1733.5</v>
      </c>
    </row>
    <row r="32" spans="2:8">
      <c r="B32" s="21"/>
      <c r="C32" s="22"/>
      <c r="D32" s="22"/>
      <c r="E32" s="22"/>
      <c r="F32" s="22"/>
      <c r="G32" s="22"/>
      <c r="H32" s="22"/>
    </row>
    <row r="33" spans="2:8">
      <c r="B33" s="19" t="s">
        <v>63</v>
      </c>
      <c r="E33" t="s">
        <v>64</v>
      </c>
    </row>
    <row r="34" spans="2:8">
      <c r="B34" s="20" t="s">
        <v>46</v>
      </c>
      <c r="E34" s="13"/>
    </row>
    <row r="35" spans="2:8">
      <c r="B35" s="20" t="s">
        <v>43</v>
      </c>
      <c r="E35" s="13">
        <v>1734</v>
      </c>
    </row>
    <row r="36" spans="2:8">
      <c r="B36" t="s">
        <v>38</v>
      </c>
    </row>
    <row r="37" spans="2:8">
      <c r="B37" t="s">
        <v>37</v>
      </c>
    </row>
    <row r="38" spans="2:8">
      <c r="B38" t="s">
        <v>39</v>
      </c>
    </row>
    <row r="39" spans="2:8">
      <c r="B39" t="s">
        <v>44</v>
      </c>
      <c r="F39">
        <v>1040</v>
      </c>
    </row>
    <row r="40" spans="2:8">
      <c r="B40" t="s">
        <v>65</v>
      </c>
      <c r="F40">
        <v>322</v>
      </c>
    </row>
    <row r="41" spans="2:8">
      <c r="B41" t="s">
        <v>40</v>
      </c>
    </row>
    <row r="42" spans="2:8" ht="13.5" thickBot="1">
      <c r="B42" s="37" t="s">
        <v>41</v>
      </c>
      <c r="C42" s="38"/>
      <c r="D42" s="38"/>
      <c r="E42" s="38">
        <v>349</v>
      </c>
      <c r="F42" s="38"/>
      <c r="G42" s="38"/>
      <c r="H42" s="38"/>
    </row>
    <row r="43" spans="2:8" ht="13.5" thickTop="1">
      <c r="B43" s="20" t="s">
        <v>24</v>
      </c>
      <c r="E43" s="13"/>
    </row>
    <row r="44" spans="2:8">
      <c r="B44" s="20" t="s">
        <v>42</v>
      </c>
      <c r="E44" s="13">
        <v>720.5</v>
      </c>
    </row>
    <row r="45" spans="2:8">
      <c r="B45" s="20"/>
      <c r="E45" s="13"/>
    </row>
    <row r="46" spans="2:8">
      <c r="B46" s="21"/>
      <c r="C46" s="22"/>
      <c r="D46" s="22"/>
      <c r="E46" s="22"/>
      <c r="F46" s="22"/>
      <c r="G46" s="22"/>
      <c r="H46" s="22"/>
    </row>
    <row r="47" spans="2:8">
      <c r="B47" s="19" t="s">
        <v>73</v>
      </c>
      <c r="E47" t="s">
        <v>74</v>
      </c>
    </row>
    <row r="48" spans="2:8">
      <c r="B48" s="20" t="s">
        <v>46</v>
      </c>
      <c r="E48" s="13">
        <v>1000</v>
      </c>
    </row>
    <row r="49" spans="2:8">
      <c r="B49" s="20" t="s">
        <v>43</v>
      </c>
      <c r="E49" s="13">
        <v>720.5</v>
      </c>
    </row>
    <row r="50" spans="2:8">
      <c r="B50" t="s">
        <v>38</v>
      </c>
      <c r="F50">
        <v>1356</v>
      </c>
    </row>
    <row r="51" spans="2:8">
      <c r="B51" t="s">
        <v>37</v>
      </c>
      <c r="F51">
        <v>132</v>
      </c>
    </row>
    <row r="52" spans="2:8">
      <c r="B52" t="s">
        <v>39</v>
      </c>
      <c r="F52">
        <v>114</v>
      </c>
    </row>
    <row r="53" spans="2:8">
      <c r="B53" t="s">
        <v>44</v>
      </c>
      <c r="F53">
        <v>535</v>
      </c>
    </row>
    <row r="54" spans="2:8">
      <c r="B54" t="s">
        <v>65</v>
      </c>
      <c r="F54">
        <v>180</v>
      </c>
    </row>
    <row r="55" spans="2:8">
      <c r="B55" t="s">
        <v>40</v>
      </c>
    </row>
    <row r="56" spans="2:8" ht="13.5" thickBot="1">
      <c r="B56" s="37" t="s">
        <v>41</v>
      </c>
      <c r="C56" s="38"/>
      <c r="D56" s="38"/>
      <c r="E56" s="38">
        <v>1005.5</v>
      </c>
      <c r="F56" s="38"/>
      <c r="G56" s="38"/>
      <c r="H56" s="38"/>
    </row>
    <row r="57" spans="2:8" ht="13.5" thickTop="1">
      <c r="B57" s="20" t="s">
        <v>24</v>
      </c>
      <c r="E57" s="13"/>
    </row>
    <row r="58" spans="2:8">
      <c r="B58" s="20" t="s">
        <v>42</v>
      </c>
      <c r="E58" s="13">
        <v>409</v>
      </c>
    </row>
    <row r="61" spans="2:8">
      <c r="B61" s="19" t="s">
        <v>76</v>
      </c>
      <c r="E61" t="s">
        <v>75</v>
      </c>
    </row>
    <row r="62" spans="2:8">
      <c r="B62" s="20" t="s">
        <v>46</v>
      </c>
      <c r="E62" s="13">
        <v>4000</v>
      </c>
    </row>
    <row r="63" spans="2:8">
      <c r="B63" s="20" t="s">
        <v>43</v>
      </c>
      <c r="E63" s="13">
        <v>409</v>
      </c>
    </row>
    <row r="64" spans="2:8">
      <c r="B64" t="s">
        <v>38</v>
      </c>
      <c r="F64">
        <v>928</v>
      </c>
    </row>
    <row r="65" spans="2:8">
      <c r="B65" t="s">
        <v>37</v>
      </c>
      <c r="F65">
        <v>145</v>
      </c>
    </row>
    <row r="66" spans="2:8">
      <c r="B66" t="s">
        <v>39</v>
      </c>
      <c r="F66">
        <v>84.5</v>
      </c>
    </row>
    <row r="67" spans="2:8">
      <c r="B67" t="s">
        <v>44</v>
      </c>
      <c r="F67">
        <v>645</v>
      </c>
    </row>
    <row r="68" spans="2:8">
      <c r="B68" t="s">
        <v>65</v>
      </c>
    </row>
    <row r="69" spans="2:8">
      <c r="B69" t="s">
        <v>40</v>
      </c>
    </row>
    <row r="70" spans="2:8" ht="13.5" thickBot="1">
      <c r="B70" s="37" t="s">
        <v>41</v>
      </c>
      <c r="C70" s="38"/>
      <c r="D70" s="38"/>
      <c r="E70" s="38">
        <v>940</v>
      </c>
      <c r="F70" s="38"/>
      <c r="G70" s="38"/>
      <c r="H70" s="38"/>
    </row>
    <row r="71" spans="2:8" ht="13.5" thickTop="1">
      <c r="B71" s="20" t="s">
        <v>24</v>
      </c>
      <c r="E71" s="13"/>
    </row>
    <row r="72" spans="2:8">
      <c r="B72" s="20" t="s">
        <v>42</v>
      </c>
      <c r="E72" s="13">
        <v>3546.5</v>
      </c>
    </row>
  </sheetData>
  <phoneticPr fontId="3" type="noConversion"/>
  <pageMargins left="0.75" right="0.75" top="1" bottom="1" header="0.5" footer="0.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2"/>
  <sheetViews>
    <sheetView workbookViewId="0">
      <selection activeCell="G30" sqref="G30"/>
    </sheetView>
  </sheetViews>
  <sheetFormatPr baseColWidth="10" defaultRowHeight="12.75"/>
  <cols>
    <col min="1" max="1" width="9.140625" customWidth="1"/>
    <col min="2" max="2" width="21.140625" customWidth="1"/>
    <col min="3" max="4" width="9.140625" customWidth="1"/>
    <col min="5" max="5" width="20.140625" customWidth="1"/>
    <col min="6" max="256" width="9.140625" customWidth="1"/>
  </cols>
  <sheetData>
    <row r="2" spans="2:7">
      <c r="D2" s="25" t="s">
        <v>93</v>
      </c>
    </row>
    <row r="4" spans="2:7">
      <c r="B4" s="26" t="s">
        <v>94</v>
      </c>
      <c r="E4" s="26" t="s">
        <v>95</v>
      </c>
    </row>
    <row r="5" spans="2:7">
      <c r="B5" s="11" t="s">
        <v>96</v>
      </c>
      <c r="C5" s="27">
        <v>29368</v>
      </c>
      <c r="D5" s="27"/>
      <c r="E5" s="27"/>
      <c r="F5" s="27"/>
    </row>
    <row r="6" spans="2:7">
      <c r="B6" s="11" t="s">
        <v>97</v>
      </c>
      <c r="C6" s="27"/>
      <c r="D6" s="27"/>
      <c r="E6" s="27" t="s">
        <v>98</v>
      </c>
      <c r="F6" s="27"/>
    </row>
    <row r="7" spans="2:7">
      <c r="B7" s="11" t="s">
        <v>9</v>
      </c>
      <c r="C7" s="27">
        <v>2501</v>
      </c>
      <c r="D7" s="27"/>
      <c r="E7" s="27" t="s">
        <v>99</v>
      </c>
      <c r="F7" s="27">
        <f>C5+C7</f>
        <v>31869</v>
      </c>
    </row>
    <row r="8" spans="2:7">
      <c r="B8" s="11"/>
      <c r="C8" s="27"/>
      <c r="D8" s="27"/>
      <c r="E8" s="27"/>
      <c r="F8" s="27"/>
    </row>
    <row r="9" spans="2:7" ht="13.5" thickBot="1">
      <c r="B9" s="28" t="s">
        <v>100</v>
      </c>
      <c r="C9" s="29">
        <f>SUM(C5:C7)</f>
        <v>31869</v>
      </c>
      <c r="D9" s="27"/>
      <c r="E9" s="29" t="s">
        <v>100</v>
      </c>
      <c r="F9" s="29">
        <f>SUM(F5:F7)</f>
        <v>31869</v>
      </c>
    </row>
    <row r="10" spans="2:7" ht="13.5" thickTop="1">
      <c r="C10" s="27"/>
      <c r="D10" s="27"/>
      <c r="E10" s="27"/>
      <c r="F10" s="27"/>
    </row>
    <row r="12" spans="2:7">
      <c r="D12" s="25" t="s">
        <v>101</v>
      </c>
    </row>
    <row r="14" spans="2:7">
      <c r="B14" s="26" t="s">
        <v>94</v>
      </c>
      <c r="E14" s="26" t="s">
        <v>95</v>
      </c>
    </row>
    <row r="15" spans="2:7">
      <c r="B15" s="11"/>
      <c r="C15" s="27"/>
      <c r="D15" s="27"/>
      <c r="E15" s="27" t="s">
        <v>98</v>
      </c>
      <c r="F15" s="27"/>
      <c r="G15">
        <v>0</v>
      </c>
    </row>
    <row r="16" spans="2:7">
      <c r="B16" s="11"/>
      <c r="C16" s="27"/>
      <c r="D16" s="27"/>
      <c r="E16" s="27" t="s">
        <v>105</v>
      </c>
      <c r="F16" s="27">
        <v>31869</v>
      </c>
    </row>
    <row r="17" spans="2:7">
      <c r="B17" s="11"/>
      <c r="C17" s="27"/>
      <c r="D17" s="27"/>
      <c r="E17" s="27" t="s">
        <v>102</v>
      </c>
      <c r="F17" s="27">
        <v>1090</v>
      </c>
    </row>
    <row r="18" spans="2:7">
      <c r="D18" s="27"/>
      <c r="E18" s="27" t="s">
        <v>106</v>
      </c>
      <c r="F18" s="27">
        <v>29688</v>
      </c>
    </row>
    <row r="19" spans="2:7">
      <c r="B19" s="11" t="s">
        <v>104</v>
      </c>
      <c r="C19" s="6">
        <v>57952</v>
      </c>
      <c r="D19" s="27"/>
      <c r="E19" s="27" t="s">
        <v>107</v>
      </c>
      <c r="F19" s="27">
        <v>-1148</v>
      </c>
    </row>
    <row r="20" spans="2:7" ht="13.5" thickBot="1">
      <c r="B20" s="11" t="s">
        <v>108</v>
      </c>
      <c r="C20" s="27">
        <v>3547</v>
      </c>
      <c r="D20" s="27"/>
      <c r="E20" s="31" t="s">
        <v>99</v>
      </c>
      <c r="F20" s="31"/>
      <c r="G20" s="32">
        <f xml:space="preserve"> SUM(F15:F19)</f>
        <v>61499</v>
      </c>
    </row>
    <row r="21" spans="2:7" ht="14.25" thickTop="1" thickBot="1">
      <c r="B21" s="28" t="s">
        <v>100</v>
      </c>
      <c r="C21" s="29">
        <f>SUM(C15:C20)</f>
        <v>61499</v>
      </c>
      <c r="E21" s="30" t="s">
        <v>100</v>
      </c>
      <c r="F21" s="30"/>
      <c r="G21" s="30">
        <f xml:space="preserve"> SUM(G15:G20)</f>
        <v>61499</v>
      </c>
    </row>
    <row r="22" spans="2:7" ht="13.5" thickTop="1"/>
  </sheetData>
  <phoneticPr fontId="3" type="noConversion"/>
  <pageMargins left="0.75" right="0.75" top="1" bottom="1" header="0.5" footer="0.5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1</vt:i4>
      </vt:variant>
    </vt:vector>
  </HeadingPairs>
  <TitlesOfParts>
    <vt:vector size="5" baseType="lpstr">
      <vt:lpstr>Oversikt</vt:lpstr>
      <vt:lpstr>Kontantsrøm</vt:lpstr>
      <vt:lpstr>Håndkassa</vt:lpstr>
      <vt:lpstr>Balanse</vt:lpstr>
      <vt:lpstr>Håndkassa!Utskriftsområde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Asbjørn Ness</dc:creator>
  <cp:lastModifiedBy>Asbjørn Ness</cp:lastModifiedBy>
  <cp:lastPrinted>2010-01-15T09:31:55Z</cp:lastPrinted>
  <dcterms:created xsi:type="dcterms:W3CDTF">1996-10-14T23:33:28Z</dcterms:created>
  <dcterms:modified xsi:type="dcterms:W3CDTF">2019-02-21T11:40:35Z</dcterms:modified>
</cp:coreProperties>
</file>