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bjone\Downloads\"/>
    </mc:Choice>
  </mc:AlternateContent>
  <bookViews>
    <workbookView xWindow="285" yWindow="360" windowWidth="22785" windowHeight="13920" activeTab="3"/>
  </bookViews>
  <sheets>
    <sheet name="Status" sheetId="4" r:id="rId1"/>
    <sheet name="Oversikt" sheetId="5" r:id="rId2"/>
    <sheet name="Kontantstrøm" sheetId="2" r:id="rId3"/>
    <sheet name="Håndkasse" sheetId="3" r:id="rId4"/>
  </sheets>
  <definedNames>
    <definedName name="_xlnm.Print_Area" localSheetId="2">Kontantstrøm!$A$1:$I$28</definedName>
  </definedNames>
  <calcPr calcId="162913"/>
</workbook>
</file>

<file path=xl/calcChain.xml><?xml version="1.0" encoding="utf-8"?>
<calcChain xmlns="http://schemas.openxmlformats.org/spreadsheetml/2006/main">
  <c r="C14" i="4" l="1"/>
  <c r="F12" i="4"/>
  <c r="F14" i="4"/>
  <c r="F22" i="4"/>
  <c r="F24" i="4" s="1"/>
  <c r="C24" i="4"/>
  <c r="D14" i="5"/>
  <c r="D17" i="5" s="1"/>
  <c r="D20" i="5" s="1"/>
  <c r="E14" i="5"/>
  <c r="E23" i="2"/>
  <c r="H23" i="2" s="1"/>
  <c r="E25" i="2" s="1"/>
  <c r="E27" i="2" s="1"/>
  <c r="F23" i="2"/>
  <c r="E17" i="3"/>
  <c r="E18" i="3" s="1"/>
  <c r="E21" i="3" s="1"/>
  <c r="E29" i="3" s="1"/>
  <c r="E30" i="3" s="1"/>
  <c r="F17" i="3"/>
  <c r="F29" i="3"/>
  <c r="E42" i="3"/>
  <c r="E43" i="3" s="1"/>
  <c r="F42" i="3"/>
</calcChain>
</file>

<file path=xl/sharedStrings.xml><?xml version="1.0" encoding="utf-8"?>
<sst xmlns="http://schemas.openxmlformats.org/spreadsheetml/2006/main" count="122" uniqueCount="81">
  <si>
    <t>Medlemsmøte 23.09.2008</t>
  </si>
  <si>
    <t>Delregnskap håndkasse 23.09.2008</t>
  </si>
  <si>
    <t>Bilag 2/2008</t>
  </si>
  <si>
    <t>Bilag 3/2008</t>
  </si>
  <si>
    <t>Bilag 4/2008</t>
  </si>
  <si>
    <t>Bilag 5/2008</t>
  </si>
  <si>
    <t>Reiseutgifter foredragsholdere</t>
  </si>
  <si>
    <t>Utgifter til medlemsmøter (håndkasse)</t>
    <phoneticPr fontId="0" type="noConversion"/>
  </si>
  <si>
    <t>Utgifter</t>
  </si>
  <si>
    <t>Vin</t>
  </si>
  <si>
    <t>Ost</t>
  </si>
  <si>
    <t>Brød</t>
  </si>
  <si>
    <t>Inntekter</t>
  </si>
  <si>
    <t xml:space="preserve">Gebyrer </t>
  </si>
  <si>
    <t>Renter</t>
  </si>
  <si>
    <t>Sum</t>
  </si>
  <si>
    <t>INN</t>
  </si>
  <si>
    <t>UT</t>
  </si>
  <si>
    <t>Dokumentasjon</t>
  </si>
  <si>
    <t>Mai</t>
  </si>
  <si>
    <t xml:space="preserve">Juni </t>
  </si>
  <si>
    <t>Juli</t>
  </si>
  <si>
    <t>August</t>
  </si>
  <si>
    <t>September</t>
  </si>
  <si>
    <t>Oktober</t>
  </si>
  <si>
    <t>November</t>
  </si>
  <si>
    <t>Desember</t>
  </si>
  <si>
    <t>SUM</t>
  </si>
  <si>
    <t>Balanse</t>
  </si>
  <si>
    <t>Kassebeholdning før møtet</t>
  </si>
  <si>
    <t>Grønt</t>
  </si>
  <si>
    <t>Øl/brus</t>
  </si>
  <si>
    <t>Salg</t>
  </si>
  <si>
    <t>Kassebeholdning etter møtet</t>
  </si>
  <si>
    <t xml:space="preserve">Kassebeholdning før møtet </t>
  </si>
  <si>
    <t>Julemiddag styre og redaksjon</t>
  </si>
  <si>
    <t>Februar</t>
  </si>
  <si>
    <t>Netto:</t>
  </si>
  <si>
    <t xml:space="preserve">COLLEGIUM MEDIEVALE. Forening for middelalderforskere </t>
  </si>
  <si>
    <t>Kontoutskrift</t>
  </si>
  <si>
    <t>Gaver</t>
  </si>
  <si>
    <t>Innskudd kasse</t>
  </si>
  <si>
    <t>Aktiva</t>
  </si>
  <si>
    <t>Inngående</t>
  </si>
  <si>
    <t>Forfalt, på konto</t>
  </si>
  <si>
    <t>Overskudd</t>
  </si>
  <si>
    <t>Passiva</t>
  </si>
  <si>
    <t>Gjeld</t>
  </si>
  <si>
    <t>Egenkapital</t>
  </si>
  <si>
    <t>Side 1: Status</t>
  </si>
  <si>
    <t>Side 2: Regnskapsoversikt</t>
  </si>
  <si>
    <t>Side 4: Håndkassens regnskap</t>
  </si>
  <si>
    <t>Side 3: Kontantstrøm</t>
  </si>
  <si>
    <t>Betalt gjeld</t>
  </si>
  <si>
    <t>Status 2007 pr. 25.01.</t>
  </si>
  <si>
    <t>Regnskap 2008</t>
  </si>
  <si>
    <t>Regnskap 2008.</t>
  </si>
  <si>
    <t>Status 2008</t>
  </si>
  <si>
    <t>Overført fra 2007</t>
  </si>
  <si>
    <t>Overføres til 2009</t>
  </si>
  <si>
    <t>April</t>
  </si>
  <si>
    <t>Hotell foredragsholder Eldar Heide</t>
  </si>
  <si>
    <t>Bilag 1/2008</t>
  </si>
  <si>
    <t>Reiseutgifter foredragsholder Eldar Heide</t>
  </si>
  <si>
    <t>Reiseutgifter foredragsholder Øystein Ekrollg</t>
  </si>
  <si>
    <t>Julemiddag for styre og redaksjon</t>
  </si>
  <si>
    <t xml:space="preserve">Redaksjonens bidrag til julemiddag </t>
  </si>
  <si>
    <t>Avregning medlemskontingent Novus</t>
  </si>
  <si>
    <t>Gebyr nettbank</t>
  </si>
  <si>
    <t>Uttak håndkasse</t>
  </si>
  <si>
    <t xml:space="preserve">Medlemskontingent 2008 </t>
  </si>
  <si>
    <t>Renter 2008</t>
  </si>
  <si>
    <t>Gebyr nettgiro uten KID</t>
  </si>
  <si>
    <t>Saldo pr 20.01.2009</t>
  </si>
  <si>
    <r>
      <t xml:space="preserve">Regnskap 2008. </t>
    </r>
    <r>
      <rPr>
        <i/>
        <sz val="10"/>
        <rFont val="Arial"/>
        <family val="2"/>
      </rPr>
      <t>20.01.2009</t>
    </r>
  </si>
  <si>
    <t>Beholdning pr. 01.01.2008</t>
  </si>
  <si>
    <t>Årsmøte 12.02.2008</t>
  </si>
  <si>
    <t>Medlemsmøte 22.04.2008</t>
  </si>
  <si>
    <t>Delregnskap håndkasse 12.02.2008</t>
  </si>
  <si>
    <t>Delregnskap håndkasse 22.04.2008</t>
  </si>
  <si>
    <t>Øl+ plastglass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</si>
</sst>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_(* #,##0_);_(* \(#,##0\);_(* &quot;-&quot;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indexed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1" fillId="0" borderId="1" xfId="0" applyFont="1" applyBorder="1"/>
    <xf numFmtId="1" fontId="0" fillId="0" borderId="0" xfId="0" applyNumberFormat="1"/>
    <xf numFmtId="1" fontId="0" fillId="0" borderId="2" xfId="0" applyNumberFormat="1" applyBorder="1"/>
    <xf numFmtId="0" fontId="9" fillId="0" borderId="0" xfId="0" applyFont="1"/>
    <xf numFmtId="0" fontId="10" fillId="0" borderId="0" xfId="0" applyFont="1"/>
    <xf numFmtId="185" fontId="0" fillId="0" borderId="0" xfId="0" applyNumberFormat="1"/>
    <xf numFmtId="185" fontId="0" fillId="0" borderId="3" xfId="0" applyNumberFormat="1" applyBorder="1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3" xfId="0" applyFont="1" applyBorder="1"/>
    <xf numFmtId="0" fontId="7" fillId="0" borderId="0" xfId="0" applyFont="1" applyBorder="1"/>
    <xf numFmtId="0" fontId="0" fillId="0" borderId="0" xfId="0" applyAlignment="1">
      <alignment horizontal="right"/>
    </xf>
    <xf numFmtId="185" fontId="1" fillId="0" borderId="0" xfId="0" applyNumberFormat="1" applyFont="1"/>
    <xf numFmtId="185" fontId="1" fillId="0" borderId="1" xfId="0" applyNumberFormat="1" applyFont="1" applyBorder="1"/>
    <xf numFmtId="185" fontId="1" fillId="0" borderId="3" xfId="0" applyNumberFormat="1" applyFont="1" applyBorder="1"/>
    <xf numFmtId="185" fontId="1" fillId="0" borderId="0" xfId="0" applyNumberFormat="1" applyFont="1" applyFill="1" applyBorder="1"/>
    <xf numFmtId="3" fontId="0" fillId="0" borderId="0" xfId="0" applyNumberFormat="1"/>
    <xf numFmtId="3" fontId="0" fillId="0" borderId="3" xfId="0" applyNumberFormat="1" applyBorder="1"/>
    <xf numFmtId="3" fontId="9" fillId="0" borderId="0" xfId="0" applyNumberFormat="1" applyFont="1"/>
    <xf numFmtId="3" fontId="10" fillId="0" borderId="0" xfId="0" applyNumberFormat="1" applyFont="1"/>
    <xf numFmtId="1" fontId="0" fillId="0" borderId="0" xfId="0" applyNumberFormat="1" applyBorder="1"/>
    <xf numFmtId="1" fontId="0" fillId="0" borderId="0" xfId="0" applyNumberFormat="1" applyBorder="1" applyAlignment="1"/>
    <xf numFmtId="0" fontId="11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opLeftCell="A7" workbookViewId="0">
      <selection activeCell="C14" sqref="C14"/>
    </sheetView>
  </sheetViews>
  <sheetFormatPr baseColWidth="10" defaultRowHeight="12.75"/>
  <cols>
    <col min="1" max="1" width="11.42578125" customWidth="1"/>
    <col min="2" max="2" width="14.7109375" customWidth="1"/>
  </cols>
  <sheetData>
    <row r="2" spans="2:7">
      <c r="B2" s="2" t="s">
        <v>38</v>
      </c>
    </row>
    <row r="3" spans="2:7">
      <c r="B3" s="2"/>
      <c r="D3" s="20" t="s">
        <v>56</v>
      </c>
    </row>
    <row r="4" spans="2:7">
      <c r="B4" s="2"/>
      <c r="D4" s="21" t="s">
        <v>49</v>
      </c>
    </row>
    <row r="6" spans="2:7">
      <c r="C6" s="30"/>
      <c r="D6" s="30"/>
      <c r="E6" s="30"/>
      <c r="F6" s="30"/>
      <c r="G6" s="18"/>
    </row>
    <row r="7" spans="2:7">
      <c r="C7" s="30"/>
      <c r="D7" s="32" t="s">
        <v>54</v>
      </c>
      <c r="E7" s="30"/>
      <c r="F7" s="30"/>
      <c r="G7" s="18"/>
    </row>
    <row r="8" spans="2:7">
      <c r="C8" s="30"/>
      <c r="D8" s="30"/>
      <c r="E8" s="30"/>
      <c r="F8" s="30"/>
      <c r="G8" s="18"/>
    </row>
    <row r="9" spans="2:7">
      <c r="B9" s="17" t="s">
        <v>42</v>
      </c>
      <c r="C9" s="30"/>
      <c r="D9" s="30"/>
      <c r="E9" s="33" t="s">
        <v>46</v>
      </c>
      <c r="F9" s="30"/>
      <c r="G9" s="18"/>
    </row>
    <row r="10" spans="2:7">
      <c r="B10" s="18" t="s">
        <v>43</v>
      </c>
      <c r="C10" s="30">
        <v>29368</v>
      </c>
      <c r="D10" s="30"/>
      <c r="E10" s="30"/>
      <c r="F10" s="30"/>
      <c r="G10" s="18"/>
    </row>
    <row r="11" spans="2:7">
      <c r="B11" s="18" t="s">
        <v>53</v>
      </c>
      <c r="C11" s="30"/>
      <c r="D11" s="30"/>
      <c r="E11" s="30"/>
      <c r="F11" s="30"/>
      <c r="G11" s="18"/>
    </row>
    <row r="12" spans="2:7">
      <c r="B12" s="18" t="s">
        <v>45</v>
      </c>
      <c r="C12" s="30"/>
      <c r="D12" s="30"/>
      <c r="E12" s="30" t="s">
        <v>48</v>
      </c>
      <c r="F12" s="30">
        <f>C14</f>
        <v>29368</v>
      </c>
      <c r="G12" s="18"/>
    </row>
    <row r="13" spans="2:7">
      <c r="B13" s="18"/>
      <c r="C13" s="30"/>
      <c r="D13" s="30"/>
      <c r="E13" s="30"/>
      <c r="F13" s="30"/>
      <c r="G13" s="18"/>
    </row>
    <row r="14" spans="2:7" ht="13.5" thickBot="1">
      <c r="B14" s="19" t="s">
        <v>28</v>
      </c>
      <c r="C14" s="31">
        <f>SUM(C10:C12)</f>
        <v>29368</v>
      </c>
      <c r="D14" s="30"/>
      <c r="E14" s="31" t="s">
        <v>28</v>
      </c>
      <c r="F14" s="31">
        <f>SUM(F10:F12)</f>
        <v>29368</v>
      </c>
      <c r="G14" s="18"/>
    </row>
    <row r="15" spans="2:7" ht="13.5" thickTop="1"/>
    <row r="16" spans="2:7">
      <c r="C16" s="30"/>
    </row>
    <row r="17" spans="2:7">
      <c r="D17" s="16" t="s">
        <v>57</v>
      </c>
    </row>
    <row r="19" spans="2:7">
      <c r="B19" s="17" t="s">
        <v>42</v>
      </c>
      <c r="E19" s="17" t="s">
        <v>46</v>
      </c>
    </row>
    <row r="20" spans="2:7">
      <c r="B20" s="18" t="s">
        <v>43</v>
      </c>
      <c r="C20" s="30">
        <v>31869</v>
      </c>
      <c r="D20" s="30"/>
      <c r="E20" s="30"/>
      <c r="F20" s="30"/>
      <c r="G20" s="18"/>
    </row>
    <row r="21" spans="2:7">
      <c r="B21" s="18" t="s">
        <v>44</v>
      </c>
      <c r="C21" s="30"/>
      <c r="D21" s="30"/>
      <c r="E21" s="30" t="s">
        <v>47</v>
      </c>
      <c r="F21" s="30"/>
      <c r="G21" s="18"/>
    </row>
    <row r="22" spans="2:7">
      <c r="B22" s="18" t="s">
        <v>45</v>
      </c>
      <c r="C22" s="30"/>
      <c r="D22" s="30"/>
      <c r="E22" s="30" t="s">
        <v>48</v>
      </c>
      <c r="F22" s="30">
        <f>C20+C22</f>
        <v>31869</v>
      </c>
      <c r="G22" s="18"/>
    </row>
    <row r="23" spans="2:7">
      <c r="B23" s="18"/>
      <c r="C23" s="30"/>
      <c r="D23" s="30"/>
      <c r="E23" s="30"/>
      <c r="F23" s="30"/>
      <c r="G23" s="18"/>
    </row>
    <row r="24" spans="2:7" ht="13.5" thickBot="1">
      <c r="B24" s="19" t="s">
        <v>28</v>
      </c>
      <c r="C24" s="31">
        <f>SUM(C20:C22)</f>
        <v>31869</v>
      </c>
      <c r="D24" s="30"/>
      <c r="E24" s="31" t="s">
        <v>28</v>
      </c>
      <c r="F24" s="31">
        <f>SUM(F20:F22)</f>
        <v>31869</v>
      </c>
      <c r="G24" s="18"/>
    </row>
    <row r="25" spans="2:7" ht="13.5" thickTop="1">
      <c r="C25" s="30"/>
      <c r="D25" s="30"/>
      <c r="E25" s="30"/>
      <c r="F25" s="30"/>
      <c r="G25" s="18"/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opLeftCell="A3" workbookViewId="0">
      <selection activeCell="D13" sqref="D13"/>
    </sheetView>
  </sheetViews>
  <sheetFormatPr baseColWidth="10" defaultRowHeight="12.75"/>
  <cols>
    <col min="1" max="1" width="7.42578125" customWidth="1"/>
    <col min="2" max="2" width="4.42578125" customWidth="1"/>
    <col min="3" max="3" width="32.42578125" customWidth="1"/>
  </cols>
  <sheetData>
    <row r="2" spans="2:6">
      <c r="B2" s="2" t="s">
        <v>38</v>
      </c>
      <c r="C2" s="2"/>
    </row>
    <row r="3" spans="2:6">
      <c r="D3" s="20" t="s">
        <v>56</v>
      </c>
    </row>
    <row r="4" spans="2:6">
      <c r="D4" s="21" t="s">
        <v>50</v>
      </c>
    </row>
    <row r="6" spans="2:6">
      <c r="D6" s="22" t="s">
        <v>12</v>
      </c>
      <c r="E6" s="22" t="s">
        <v>8</v>
      </c>
      <c r="F6" s="22"/>
    </row>
    <row r="7" spans="2:6">
      <c r="F7" s="25"/>
    </row>
    <row r="8" spans="2:6">
      <c r="B8" s="6" t="s">
        <v>70</v>
      </c>
      <c r="C8" s="6"/>
      <c r="D8" s="26">
        <v>14200</v>
      </c>
      <c r="E8" s="26"/>
      <c r="F8" s="25"/>
    </row>
    <row r="9" spans="2:6">
      <c r="B9" s="6" t="s">
        <v>7</v>
      </c>
      <c r="C9" s="6"/>
      <c r="D9" s="26"/>
      <c r="E9" s="26">
        <v>2000</v>
      </c>
      <c r="F9" s="25"/>
    </row>
    <row r="10" spans="2:6">
      <c r="B10" s="6" t="s">
        <v>6</v>
      </c>
      <c r="C10" s="6"/>
      <c r="D10" s="26"/>
      <c r="E10" s="26">
        <v>4728</v>
      </c>
      <c r="F10" s="25"/>
    </row>
    <row r="11" spans="2:6">
      <c r="B11" s="6" t="s">
        <v>35</v>
      </c>
      <c r="C11" s="6"/>
      <c r="D11" s="26"/>
      <c r="E11" s="26">
        <v>4813</v>
      </c>
      <c r="F11" s="25"/>
    </row>
    <row r="12" spans="2:6">
      <c r="B12" s="6" t="s">
        <v>13</v>
      </c>
      <c r="C12" s="6"/>
      <c r="D12" s="26"/>
      <c r="E12" s="26">
        <v>190</v>
      </c>
      <c r="F12" s="25"/>
    </row>
    <row r="13" spans="2:6">
      <c r="B13" s="13" t="s">
        <v>14</v>
      </c>
      <c r="C13" s="13"/>
      <c r="D13" s="27">
        <v>32</v>
      </c>
      <c r="E13" s="27"/>
      <c r="F13" s="25"/>
    </row>
    <row r="14" spans="2:6" ht="13.5" thickBot="1">
      <c r="B14" s="23" t="s">
        <v>15</v>
      </c>
      <c r="C14" s="23"/>
      <c r="D14" s="28">
        <f>SUM(D8:D13)</f>
        <v>14232</v>
      </c>
      <c r="E14" s="28">
        <f>SUM(E8:E13)</f>
        <v>11731</v>
      </c>
      <c r="F14" s="25"/>
    </row>
    <row r="15" spans="2:6" ht="13.5" thickTop="1">
      <c r="D15" s="18"/>
      <c r="E15" s="29"/>
      <c r="F15" s="6"/>
    </row>
    <row r="16" spans="2:6">
      <c r="D16" s="18"/>
      <c r="E16" s="18"/>
    </row>
    <row r="17" spans="2:5">
      <c r="B17" s="6" t="s">
        <v>45</v>
      </c>
      <c r="C17" s="6"/>
      <c r="D17" s="26">
        <f>(D14-E14)</f>
        <v>2501</v>
      </c>
      <c r="E17" s="18"/>
    </row>
    <row r="19" spans="2:5">
      <c r="C19" t="s">
        <v>58</v>
      </c>
      <c r="D19" s="26">
        <v>29368</v>
      </c>
    </row>
    <row r="20" spans="2:5">
      <c r="C20" t="s">
        <v>59</v>
      </c>
      <c r="D20" s="18">
        <f>SUM(D19+D17)</f>
        <v>31869</v>
      </c>
      <c r="E20" s="18"/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zoomScale="125" zoomScaleNormal="75" workbookViewId="0">
      <selection activeCell="F26" sqref="F26"/>
    </sheetView>
  </sheetViews>
  <sheetFormatPr baseColWidth="10" defaultRowHeight="12.75"/>
  <cols>
    <col min="1" max="1" width="4.140625" customWidth="1"/>
    <col min="2" max="2" width="10.85546875" customWidth="1"/>
    <col min="3" max="3" width="38.7109375" bestFit="1" customWidth="1"/>
    <col min="4" max="6" width="11.42578125" customWidth="1"/>
    <col min="7" max="7" width="6.7109375" customWidth="1"/>
    <col min="8" max="8" width="18.28515625" customWidth="1"/>
    <col min="9" max="9" width="19.140625" customWidth="1"/>
  </cols>
  <sheetData>
    <row r="2" spans="1:12" s="2" customFormat="1">
      <c r="B2" s="2" t="s">
        <v>38</v>
      </c>
      <c r="C2"/>
      <c r="D2"/>
      <c r="E2"/>
      <c r="F2"/>
    </row>
    <row r="3" spans="1:12">
      <c r="C3" s="20" t="s">
        <v>55</v>
      </c>
    </row>
    <row r="4" spans="1:12">
      <c r="C4" s="21" t="s">
        <v>52</v>
      </c>
    </row>
    <row r="5" spans="1:12" s="12" customFormat="1">
      <c r="A5"/>
      <c r="B5"/>
      <c r="C5"/>
      <c r="D5" s="2"/>
      <c r="E5" s="2" t="s">
        <v>16</v>
      </c>
      <c r="F5" s="2" t="s">
        <v>17</v>
      </c>
      <c r="G5"/>
      <c r="H5" s="2" t="s">
        <v>18</v>
      </c>
      <c r="I5"/>
      <c r="L5"/>
    </row>
    <row r="6" spans="1:12" s="12" customFormat="1">
      <c r="A6"/>
      <c r="B6"/>
      <c r="C6"/>
      <c r="D6" s="3"/>
      <c r="E6" s="3"/>
      <c r="F6" s="3"/>
      <c r="G6" s="3"/>
      <c r="H6" s="3"/>
      <c r="I6" s="3"/>
      <c r="L6"/>
    </row>
    <row r="7" spans="1:12" s="12" customFormat="1">
      <c r="A7"/>
      <c r="B7" t="s">
        <v>36</v>
      </c>
      <c r="C7"/>
      <c r="D7" s="3"/>
      <c r="E7" s="3"/>
      <c r="F7" s="3"/>
      <c r="G7" s="3"/>
      <c r="H7" s="3"/>
      <c r="I7"/>
    </row>
    <row r="8" spans="1:12" s="12" customFormat="1">
      <c r="A8"/>
      <c r="B8" t="s">
        <v>60</v>
      </c>
      <c r="C8" t="s">
        <v>61</v>
      </c>
      <c r="D8" s="3"/>
      <c r="E8" s="3"/>
      <c r="F8" s="3">
        <v>1195</v>
      </c>
      <c r="G8" s="3"/>
      <c r="H8" s="3" t="s">
        <v>62</v>
      </c>
      <c r="I8"/>
    </row>
    <row r="9" spans="1:12" s="12" customFormat="1">
      <c r="A9"/>
      <c r="B9" t="s">
        <v>19</v>
      </c>
      <c r="C9"/>
      <c r="D9"/>
      <c r="E9"/>
      <c r="F9"/>
      <c r="G9"/>
      <c r="H9" s="3"/>
      <c r="I9"/>
      <c r="L9" s="3"/>
    </row>
    <row r="10" spans="1:12" s="12" customFormat="1">
      <c r="A10"/>
      <c r="B10" t="s">
        <v>20</v>
      </c>
      <c r="C10"/>
      <c r="D10"/>
      <c r="E10"/>
      <c r="F10"/>
      <c r="G10"/>
      <c r="H10" s="3"/>
      <c r="I10"/>
    </row>
    <row r="11" spans="1:12" s="12" customFormat="1">
      <c r="A11"/>
      <c r="B11" t="s">
        <v>21</v>
      </c>
      <c r="C11" t="s">
        <v>68</v>
      </c>
      <c r="D11"/>
      <c r="E11"/>
      <c r="F11">
        <v>90</v>
      </c>
      <c r="G11"/>
      <c r="H11" s="3" t="s">
        <v>39</v>
      </c>
      <c r="I11"/>
      <c r="L11"/>
    </row>
    <row r="12" spans="1:12" s="12" customFormat="1">
      <c r="A12"/>
      <c r="B12" t="s">
        <v>22</v>
      </c>
      <c r="C12"/>
      <c r="D12"/>
      <c r="E12"/>
      <c r="F12"/>
      <c r="G12"/>
      <c r="H12" s="3"/>
      <c r="I12"/>
    </row>
    <row r="13" spans="1:12" s="12" customFormat="1">
      <c r="A13"/>
      <c r="B13" t="s">
        <v>23</v>
      </c>
      <c r="C13" t="s">
        <v>69</v>
      </c>
      <c r="D13"/>
      <c r="E13"/>
      <c r="F13">
        <v>2000</v>
      </c>
      <c r="G13"/>
      <c r="H13" s="3" t="s">
        <v>39</v>
      </c>
      <c r="I13"/>
    </row>
    <row r="14" spans="1:12">
      <c r="B14" t="s">
        <v>24</v>
      </c>
      <c r="C14" t="s">
        <v>68</v>
      </c>
      <c r="F14" s="14">
        <v>90</v>
      </c>
      <c r="H14" s="3" t="s">
        <v>39</v>
      </c>
    </row>
    <row r="15" spans="1:12">
      <c r="B15" t="s">
        <v>25</v>
      </c>
      <c r="H15" s="3"/>
    </row>
    <row r="16" spans="1:12">
      <c r="B16" t="s">
        <v>26</v>
      </c>
      <c r="C16" t="s">
        <v>67</v>
      </c>
      <c r="E16">
        <v>14200</v>
      </c>
      <c r="H16" s="3" t="s">
        <v>2</v>
      </c>
    </row>
    <row r="17" spans="2:9">
      <c r="C17" t="s">
        <v>63</v>
      </c>
      <c r="E17" s="14"/>
      <c r="F17">
        <v>1410</v>
      </c>
      <c r="H17" s="3" t="s">
        <v>3</v>
      </c>
    </row>
    <row r="18" spans="2:9">
      <c r="C18" t="s">
        <v>64</v>
      </c>
      <c r="F18">
        <v>2123</v>
      </c>
      <c r="H18" s="3" t="s">
        <v>4</v>
      </c>
    </row>
    <row r="19" spans="2:9">
      <c r="C19" t="s">
        <v>65</v>
      </c>
      <c r="F19">
        <v>8022</v>
      </c>
      <c r="H19" s="3" t="s">
        <v>5</v>
      </c>
    </row>
    <row r="20" spans="2:9">
      <c r="C20" t="s">
        <v>71</v>
      </c>
      <c r="E20">
        <v>32</v>
      </c>
      <c r="H20" s="3" t="s">
        <v>39</v>
      </c>
    </row>
    <row r="21" spans="2:9">
      <c r="C21" t="s">
        <v>72</v>
      </c>
      <c r="F21">
        <v>10</v>
      </c>
      <c r="H21" s="3" t="s">
        <v>39</v>
      </c>
    </row>
    <row r="22" spans="2:9">
      <c r="C22" t="s">
        <v>66</v>
      </c>
      <c r="E22">
        <v>3209</v>
      </c>
      <c r="H22" s="3" t="s">
        <v>39</v>
      </c>
    </row>
    <row r="23" spans="2:9">
      <c r="B23" s="5"/>
      <c r="C23" s="5" t="s">
        <v>27</v>
      </c>
      <c r="D23" s="5"/>
      <c r="E23" s="15">
        <f>SUM(E7:E22)</f>
        <v>17441</v>
      </c>
      <c r="F23" s="15">
        <f>SUM(F6:F22)</f>
        <v>14940</v>
      </c>
      <c r="G23" s="5" t="s">
        <v>37</v>
      </c>
      <c r="H23" s="15">
        <f>E23-F23</f>
        <v>2501</v>
      </c>
      <c r="I23" s="5"/>
    </row>
    <row r="24" spans="2:9">
      <c r="C24" t="s">
        <v>58</v>
      </c>
      <c r="E24" s="7">
        <v>29368</v>
      </c>
      <c r="F24" s="14"/>
    </row>
    <row r="25" spans="2:9">
      <c r="C25" t="s">
        <v>59</v>
      </c>
      <c r="E25" s="14">
        <f>SUM(E24+H23)</f>
        <v>31869</v>
      </c>
      <c r="F25" s="14"/>
    </row>
    <row r="27" spans="2:9">
      <c r="C27" t="s">
        <v>73</v>
      </c>
      <c r="E27" s="37">
        <f>(E25)</f>
        <v>31869</v>
      </c>
      <c r="H27" t="s">
        <v>39</v>
      </c>
    </row>
    <row r="29" spans="2:9">
      <c r="C29" s="8"/>
      <c r="D29" s="2"/>
      <c r="E29" s="2"/>
    </row>
    <row r="45" spans="11:11">
      <c r="K45" s="4"/>
    </row>
    <row r="56" s="3" customFormat="1"/>
    <row r="62" s="12" customFormat="1"/>
  </sheetData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11" zoomScale="125" workbookViewId="0">
      <selection activeCell="J44" sqref="J44"/>
    </sheetView>
  </sheetViews>
  <sheetFormatPr baseColWidth="10" defaultRowHeight="12.75"/>
  <cols>
    <col min="1" max="2" width="11.42578125" customWidth="1"/>
    <col min="3" max="3" width="12.28515625" customWidth="1"/>
  </cols>
  <sheetData>
    <row r="1" spans="2:12">
      <c r="B1" s="36"/>
    </row>
    <row r="2" spans="2:12">
      <c r="B2" s="2" t="s">
        <v>38</v>
      </c>
    </row>
    <row r="3" spans="2:12">
      <c r="B3" s="2"/>
      <c r="D3" s="20" t="s">
        <v>74</v>
      </c>
    </row>
    <row r="4" spans="2:12">
      <c r="B4" s="2"/>
      <c r="D4" s="21" t="s">
        <v>51</v>
      </c>
    </row>
    <row r="6" spans="2:12">
      <c r="E6" s="2" t="s">
        <v>16</v>
      </c>
      <c r="F6" s="2" t="s">
        <v>17</v>
      </c>
    </row>
    <row r="8" spans="2:12">
      <c r="B8" s="3" t="s">
        <v>75</v>
      </c>
      <c r="C8" s="3"/>
      <c r="D8" s="3"/>
      <c r="E8" s="3">
        <v>1520</v>
      </c>
      <c r="F8" s="3"/>
      <c r="G8" s="3"/>
      <c r="H8" s="3"/>
      <c r="I8" s="3"/>
      <c r="J8" s="3"/>
    </row>
    <row r="9" spans="2:12">
      <c r="K9" s="4"/>
      <c r="L9" s="4"/>
    </row>
    <row r="10" spans="2:12">
      <c r="B10" s="9" t="s">
        <v>76</v>
      </c>
      <c r="E10" t="s">
        <v>78</v>
      </c>
    </row>
    <row r="11" spans="2:12">
      <c r="B11" s="10" t="s">
        <v>29</v>
      </c>
      <c r="E11" s="6">
        <v>1520</v>
      </c>
    </row>
    <row r="12" spans="2:12">
      <c r="B12" s="10" t="s">
        <v>11</v>
      </c>
      <c r="F12" s="14">
        <v>110</v>
      </c>
    </row>
    <row r="13" spans="2:12">
      <c r="B13" s="10" t="s">
        <v>10</v>
      </c>
      <c r="F13">
        <v>1434</v>
      </c>
    </row>
    <row r="14" spans="2:12">
      <c r="B14" s="10" t="s">
        <v>30</v>
      </c>
      <c r="F14">
        <v>112</v>
      </c>
      <c r="J14" s="12"/>
    </row>
    <row r="15" spans="2:12">
      <c r="B15" s="10" t="s">
        <v>40</v>
      </c>
      <c r="F15">
        <v>450</v>
      </c>
    </row>
    <row r="16" spans="2:12">
      <c r="B16" s="11" t="s">
        <v>32</v>
      </c>
      <c r="C16" s="1"/>
      <c r="D16" s="1"/>
      <c r="E16" s="1">
        <v>1784</v>
      </c>
      <c r="F16" s="1"/>
      <c r="G16" s="1"/>
      <c r="H16" s="1"/>
    </row>
    <row r="17" spans="2:8">
      <c r="B17" s="10" t="s">
        <v>27</v>
      </c>
      <c r="E17">
        <f>SUM(E11:E16)</f>
        <v>3304</v>
      </c>
      <c r="F17" s="14">
        <f>SUM(F12:F15)</f>
        <v>2106</v>
      </c>
    </row>
    <row r="18" spans="2:8">
      <c r="B18" s="10" t="s">
        <v>33</v>
      </c>
      <c r="E18" s="14">
        <f>E17-F17</f>
        <v>1198</v>
      </c>
    </row>
    <row r="19" spans="2:8">
      <c r="B19" s="10"/>
    </row>
    <row r="20" spans="2:8">
      <c r="B20" s="9" t="s">
        <v>77</v>
      </c>
      <c r="E20" t="s">
        <v>79</v>
      </c>
    </row>
    <row r="21" spans="2:8">
      <c r="B21" s="10" t="s">
        <v>34</v>
      </c>
      <c r="E21" s="14">
        <f>E18</f>
        <v>1198</v>
      </c>
    </row>
    <row r="22" spans="2:8">
      <c r="B22" t="s">
        <v>10</v>
      </c>
      <c r="F22">
        <v>1067</v>
      </c>
    </row>
    <row r="23" spans="2:8">
      <c r="B23" t="s">
        <v>11</v>
      </c>
      <c r="F23">
        <v>143</v>
      </c>
    </row>
    <row r="24" spans="2:8" ht="12" customHeight="1">
      <c r="B24" t="s">
        <v>30</v>
      </c>
      <c r="F24">
        <v>81</v>
      </c>
    </row>
    <row r="25" spans="2:8" ht="12" customHeight="1">
      <c r="B25" t="s">
        <v>9</v>
      </c>
      <c r="F25">
        <v>685</v>
      </c>
    </row>
    <row r="26" spans="2:8" ht="12" customHeight="1">
      <c r="B26" t="s">
        <v>80</v>
      </c>
      <c r="F26">
        <v>148</v>
      </c>
    </row>
    <row r="27" spans="2:8">
      <c r="B27" t="s">
        <v>40</v>
      </c>
      <c r="F27">
        <v>187</v>
      </c>
    </row>
    <row r="28" spans="2:8">
      <c r="B28" s="11" t="s">
        <v>32</v>
      </c>
      <c r="C28" s="1"/>
      <c r="D28" s="1"/>
      <c r="E28" s="1">
        <v>1265</v>
      </c>
      <c r="F28" s="1"/>
      <c r="G28" s="1"/>
      <c r="H28" s="1"/>
    </row>
    <row r="29" spans="2:8">
      <c r="B29" s="10" t="s">
        <v>27</v>
      </c>
      <c r="E29" s="14">
        <f>SUM(E21:E28)</f>
        <v>2463</v>
      </c>
      <c r="F29">
        <f>SUM(F21:F28)</f>
        <v>2311</v>
      </c>
    </row>
    <row r="30" spans="2:8">
      <c r="B30" s="10" t="s">
        <v>33</v>
      </c>
      <c r="E30" s="14">
        <f>(E29-F29)</f>
        <v>152</v>
      </c>
    </row>
    <row r="31" spans="2:8" s="4" customFormat="1">
      <c r="B31" s="24"/>
    </row>
    <row r="32" spans="2:8" s="4" customFormat="1">
      <c r="B32" s="9" t="s">
        <v>0</v>
      </c>
      <c r="C32"/>
      <c r="D32"/>
      <c r="E32" t="s">
        <v>1</v>
      </c>
      <c r="F32"/>
      <c r="G32"/>
      <c r="H32"/>
    </row>
    <row r="33" spans="2:8" s="4" customFormat="1">
      <c r="B33" s="10" t="s">
        <v>41</v>
      </c>
      <c r="C33"/>
      <c r="D33"/>
      <c r="E33" s="14">
        <v>2000</v>
      </c>
      <c r="F33"/>
      <c r="G33"/>
      <c r="H33"/>
    </row>
    <row r="34" spans="2:8" s="4" customFormat="1">
      <c r="B34" s="10" t="s">
        <v>34</v>
      </c>
      <c r="C34"/>
      <c r="D34"/>
      <c r="E34" s="14">
        <v>2152</v>
      </c>
      <c r="F34"/>
      <c r="G34"/>
      <c r="H34"/>
    </row>
    <row r="35" spans="2:8" s="4" customFormat="1">
      <c r="B35" t="s">
        <v>10</v>
      </c>
      <c r="C35"/>
      <c r="D35"/>
      <c r="E35"/>
      <c r="F35">
        <v>1427</v>
      </c>
      <c r="G35"/>
      <c r="H35"/>
    </row>
    <row r="36" spans="2:8" s="4" customFormat="1">
      <c r="B36" t="s">
        <v>11</v>
      </c>
      <c r="C36"/>
      <c r="D36"/>
      <c r="E36"/>
      <c r="F36">
        <v>150</v>
      </c>
      <c r="G36"/>
      <c r="H36"/>
    </row>
    <row r="37" spans="2:8" s="4" customFormat="1">
      <c r="B37" t="s">
        <v>30</v>
      </c>
      <c r="C37"/>
      <c r="D37"/>
      <c r="E37"/>
      <c r="F37">
        <v>113</v>
      </c>
      <c r="G37"/>
      <c r="H37"/>
    </row>
    <row r="38" spans="2:8" s="4" customFormat="1">
      <c r="B38" t="s">
        <v>9</v>
      </c>
      <c r="C38"/>
      <c r="D38"/>
      <c r="E38"/>
      <c r="F38">
        <v>299</v>
      </c>
      <c r="G38"/>
      <c r="H38"/>
    </row>
    <row r="39" spans="2:8" s="4" customFormat="1">
      <c r="B39" t="s">
        <v>31</v>
      </c>
      <c r="C39"/>
      <c r="D39"/>
      <c r="E39"/>
      <c r="F39">
        <v>251</v>
      </c>
      <c r="G39"/>
      <c r="H39"/>
    </row>
    <row r="40" spans="2:8" s="4" customFormat="1">
      <c r="B40" t="s">
        <v>40</v>
      </c>
      <c r="C40"/>
      <c r="D40"/>
      <c r="E40"/>
      <c r="F40">
        <v>280</v>
      </c>
      <c r="G40"/>
      <c r="H40"/>
    </row>
    <row r="41" spans="2:8" s="4" customFormat="1">
      <c r="B41" s="11" t="s">
        <v>32</v>
      </c>
      <c r="C41" s="1"/>
      <c r="D41" s="1"/>
      <c r="E41" s="1">
        <v>1520</v>
      </c>
      <c r="F41" s="1"/>
      <c r="G41" s="1"/>
      <c r="H41" s="1"/>
    </row>
    <row r="42" spans="2:8" s="4" customFormat="1">
      <c r="B42" s="10" t="s">
        <v>27</v>
      </c>
      <c r="C42"/>
      <c r="D42"/>
      <c r="E42" s="14">
        <f>SUM(E34:E41)</f>
        <v>3672</v>
      </c>
      <c r="F42">
        <f>SUM(F34:F41)</f>
        <v>2520</v>
      </c>
      <c r="G42"/>
      <c r="H42"/>
    </row>
    <row r="43" spans="2:8" s="4" customFormat="1">
      <c r="B43" s="10" t="s">
        <v>33</v>
      </c>
      <c r="C43"/>
      <c r="D43"/>
      <c r="E43" s="14">
        <f>(E42-F42)</f>
        <v>1152</v>
      </c>
      <c r="F43"/>
      <c r="G43"/>
      <c r="H43"/>
    </row>
    <row r="44" spans="2:8" s="4" customFormat="1">
      <c r="B44" s="10"/>
      <c r="C44"/>
      <c r="D44"/>
      <c r="E44" s="14"/>
      <c r="F44"/>
      <c r="G44"/>
      <c r="H44"/>
    </row>
    <row r="45" spans="2:8">
      <c r="B45" s="24"/>
      <c r="C45" s="4"/>
      <c r="D45" s="4"/>
      <c r="E45" s="4"/>
      <c r="F45" s="4"/>
      <c r="G45" s="4"/>
      <c r="H45" s="4"/>
    </row>
    <row r="46" spans="2:8">
      <c r="B46" s="17"/>
    </row>
    <row r="49" spans="2:4">
      <c r="B49" s="4"/>
      <c r="C49" s="4"/>
      <c r="D49" s="35"/>
    </row>
    <row r="50" spans="2:4">
      <c r="B50" s="4"/>
      <c r="C50" s="4"/>
      <c r="D50" s="34"/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Status</vt:lpstr>
      <vt:lpstr>Oversikt</vt:lpstr>
      <vt:lpstr>Kontantstrøm</vt:lpstr>
      <vt:lpstr>Håndkasse</vt:lpstr>
      <vt:lpstr>Kontantstrøm!Utskriftsområde</vt:lpstr>
    </vt:vector>
  </TitlesOfParts>
  <Company>UiO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Asbjørn Ness</cp:lastModifiedBy>
  <cp:lastPrinted>2008-02-12T14:01:33Z</cp:lastPrinted>
  <dcterms:created xsi:type="dcterms:W3CDTF">2007-08-16T09:48:32Z</dcterms:created>
  <dcterms:modified xsi:type="dcterms:W3CDTF">2019-02-21T11:41:17Z</dcterms:modified>
</cp:coreProperties>
</file>